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łówne założenia i parametry" sheetId="1" r:id="rId4"/>
    <sheet state="visible" name="Podsumowanie" sheetId="2" r:id="rId5"/>
    <sheet state="visible" name="1. Stacja Fotowoltaiczna" sheetId="3" r:id="rId6"/>
    <sheet state="visible" name="2. Energia geotermalna" sheetId="4" r:id="rId7"/>
    <sheet state="visible" name="3. Biogazownia" sheetId="5" r:id="rId8"/>
    <sheet state="visible" name="4. Stacja wymiany oleju" sheetId="6" r:id="rId9"/>
    <sheet state="visible" name="5. Odwiert głębinowy" sheetId="7" r:id="rId10"/>
    <sheet state="visible" name="6. Stacja hydrolizy wody" sheetId="8" r:id="rId11"/>
    <sheet state="visible" name="7. Elektrownia atomowa" sheetId="9" r:id="rId12"/>
    <sheet state="visible" name="8. Stacja wysokiego napięcia" sheetId="10" r:id="rId13"/>
  </sheets>
  <definedNames/>
  <calcPr/>
</workbook>
</file>

<file path=xl/sharedStrings.xml><?xml version="1.0" encoding="utf-8"?>
<sst xmlns="http://schemas.openxmlformats.org/spreadsheetml/2006/main" count="425" uniqueCount="137">
  <si>
    <t>Srednica dyszy:</t>
  </si>
  <si>
    <t>Materiał:</t>
  </si>
  <si>
    <t>PLA</t>
  </si>
  <si>
    <t>Wysokość pierwszej warstwy</t>
  </si>
  <si>
    <t>Wysokość warstwy</t>
  </si>
  <si>
    <t>Minimalna Liczba obrysów</t>
  </si>
  <si>
    <t>Warstwy zamykające</t>
  </si>
  <si>
    <t>Warstwy dolne</t>
  </si>
  <si>
    <t>Wypełnienie</t>
  </si>
  <si>
    <t>Rodzja wypełnienia</t>
  </si>
  <si>
    <t>Kratka</t>
  </si>
  <si>
    <t>Wydruki testowe modeli przeprowadzono na drukarce</t>
  </si>
  <si>
    <t>Prusa MK3S</t>
  </si>
  <si>
    <t>Szacowane wagi elementów opracowano wg wymienionych wskazań za pomocą programu Prusa Slicer</t>
  </si>
  <si>
    <t>Ilość zestawów</t>
  </si>
  <si>
    <t>Wyzwanie</t>
  </si>
  <si>
    <t>Ilość elementów</t>
  </si>
  <si>
    <t>Łączna waga filamentu</t>
  </si>
  <si>
    <t>Łączne zużycie filamentu</t>
  </si>
  <si>
    <t>Łączna waga</t>
  </si>
  <si>
    <t>Łącze zużycie</t>
  </si>
  <si>
    <t>1. Stacja fotowoltaiczna</t>
  </si>
  <si>
    <t>2. Energia geotermalna</t>
  </si>
  <si>
    <t>3. Biogazownia</t>
  </si>
  <si>
    <t>4. Stacja wymiany oleju</t>
  </si>
  <si>
    <t>5. Odwiert głębinowy</t>
  </si>
  <si>
    <t>6. Stacja hydrolizy wody</t>
  </si>
  <si>
    <t>7. Elektrownia atomowa</t>
  </si>
  <si>
    <t>8. Stacja wysokiego napięcia</t>
  </si>
  <si>
    <t>RAZEM</t>
  </si>
  <si>
    <t>Numer elementu</t>
  </si>
  <si>
    <t>Nazwa pliku</t>
  </si>
  <si>
    <t>ilość sztuk</t>
  </si>
  <si>
    <t>Szacowana waga elementu (g)</t>
  </si>
  <si>
    <t>Użyty filament (m)</t>
  </si>
  <si>
    <t>Łączne zużycie</t>
  </si>
  <si>
    <t>Podpory</t>
  </si>
  <si>
    <t>Kolor</t>
  </si>
  <si>
    <t>Uwagi</t>
  </si>
  <si>
    <t>1.</t>
  </si>
  <si>
    <t>1_podstawa_A</t>
  </si>
  <si>
    <t>Nie</t>
  </si>
  <si>
    <t>grafitowy (brokatowy)</t>
  </si>
  <si>
    <t>2.</t>
  </si>
  <si>
    <t>2_podstawa_B</t>
  </si>
  <si>
    <t>3.</t>
  </si>
  <si>
    <t>3_podstawa_C</t>
  </si>
  <si>
    <t>4.</t>
  </si>
  <si>
    <t>4_stelaz_A</t>
  </si>
  <si>
    <t>3* grafitowy (brokatowy), 1* pomaranczowy</t>
  </si>
  <si>
    <t>5.</t>
  </si>
  <si>
    <t>5_stelaz_B</t>
  </si>
  <si>
    <t>6.</t>
  </si>
  <si>
    <t>6_stelaz_C</t>
  </si>
  <si>
    <t>7.</t>
  </si>
  <si>
    <t>7_panel</t>
  </si>
  <si>
    <t>grafitowy (brokatowy) / szary</t>
  </si>
  <si>
    <t>Zmiana koloru na dwóch ostatnich warstwach (zarys paneli)</t>
  </si>
  <si>
    <t>Uzyty filament</t>
  </si>
  <si>
    <t>3_stelaz_A</t>
  </si>
  <si>
    <t>4_stelaz_B</t>
  </si>
  <si>
    <t>5_gora</t>
  </si>
  <si>
    <t>6_zawias_A</t>
  </si>
  <si>
    <t>7_zawias_B</t>
  </si>
  <si>
    <t>8.</t>
  </si>
  <si>
    <t>8_suwnica_A</t>
  </si>
  <si>
    <t>pomarańczowy</t>
  </si>
  <si>
    <t>9.</t>
  </si>
  <si>
    <t>9_suwnica_B</t>
  </si>
  <si>
    <t>10.</t>
  </si>
  <si>
    <t>10_rura</t>
  </si>
  <si>
    <t>srebrny</t>
  </si>
  <si>
    <t>11.</t>
  </si>
  <si>
    <t>12.</t>
  </si>
  <si>
    <t>Razem</t>
  </si>
  <si>
    <t>Uzyty filamenta</t>
  </si>
  <si>
    <t>1_rura</t>
  </si>
  <si>
    <t>2_zawor_A</t>
  </si>
  <si>
    <t>3_zawor_B</t>
  </si>
  <si>
    <t>4_zawor_C</t>
  </si>
  <si>
    <t>5_pokrywa</t>
  </si>
  <si>
    <t>Użyty filament</t>
  </si>
  <si>
    <t>1_podstawa</t>
  </si>
  <si>
    <t>2_stelaz_A</t>
  </si>
  <si>
    <t>3_stelaz_B</t>
  </si>
  <si>
    <t>4_rama</t>
  </si>
  <si>
    <t>5_zawias</t>
  </si>
  <si>
    <t>pomaranczowy</t>
  </si>
  <si>
    <t>6_podpora_A</t>
  </si>
  <si>
    <t>7_podpora_B</t>
  </si>
  <si>
    <t>8_polka</t>
  </si>
  <si>
    <t>9_oparcie</t>
  </si>
  <si>
    <t>10_beczka</t>
  </si>
  <si>
    <t>Zużyty filament</t>
  </si>
  <si>
    <t>4_stelaz_C</t>
  </si>
  <si>
    <t>5_znacznik</t>
  </si>
  <si>
    <t>grafitowy (brokatowy), pomarańczowy, zielony</t>
  </si>
  <si>
    <t>Zmiany koloru na 6 ostatnich warstwach (czerwony, żółty, zielony)</t>
  </si>
  <si>
    <t>6_wskaznik</t>
  </si>
  <si>
    <t>7_gora</t>
  </si>
  <si>
    <t>8_wiertlo_A</t>
  </si>
  <si>
    <t>9_wiertlo_B</t>
  </si>
  <si>
    <t>Wydruk całego elementu na warstwie 0.2</t>
  </si>
  <si>
    <t>4_polka</t>
  </si>
  <si>
    <t>6_butla</t>
  </si>
  <si>
    <t>niebieski</t>
  </si>
  <si>
    <t>5_stelaz_C</t>
  </si>
  <si>
    <t>6_stelaz_D</t>
  </si>
  <si>
    <t>7_top</t>
  </si>
  <si>
    <t>8_przycisk_A</t>
  </si>
  <si>
    <t>9_przycisk_B</t>
  </si>
  <si>
    <t>10_ciegno</t>
  </si>
  <si>
    <t>11_zawias_A</t>
  </si>
  <si>
    <t>12_zawias_B</t>
  </si>
  <si>
    <t>13.</t>
  </si>
  <si>
    <t>13_suwnica_A</t>
  </si>
  <si>
    <t>14.</t>
  </si>
  <si>
    <t>14_suwnica_B</t>
  </si>
  <si>
    <t>15.</t>
  </si>
  <si>
    <t>15_suwnica_C</t>
  </si>
  <si>
    <t>16.</t>
  </si>
  <si>
    <t>16_paleta</t>
  </si>
  <si>
    <t>szary</t>
  </si>
  <si>
    <t>17.</t>
  </si>
  <si>
    <t>17_pret</t>
  </si>
  <si>
    <t>2 zielony (neon green), 2 czerwone</t>
  </si>
  <si>
    <t>18.</t>
  </si>
  <si>
    <t>19.</t>
  </si>
  <si>
    <t>20.</t>
  </si>
  <si>
    <t>21.</t>
  </si>
  <si>
    <t>4_wtyk</t>
  </si>
  <si>
    <t>5_bezpiecznik</t>
  </si>
  <si>
    <t>czerwony</t>
  </si>
  <si>
    <t>6_lacze</t>
  </si>
  <si>
    <t>7_transformator</t>
  </si>
  <si>
    <t>8_slup</t>
  </si>
  <si>
    <t>9_podpora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</si>
</sst>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i/>
      <color theme="1"/>
      <name val="Arial"/>
      <scheme val="minor"/>
    </font>
  </fonts>
  <fills count="11">
    <fill>
      <patternFill patternType="none"/>
    </fill>
    <fill>
      <patternFill patternType="lightGray"/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theme="4"/>
        <bgColor theme="4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1" fillId="3" fontId="2" numFmtId="0" xfId="0" applyAlignment="1" applyBorder="1" applyFill="1" applyFont="1">
      <alignment horizontal="center" readingOrder="0"/>
    </xf>
    <xf borderId="1" fillId="3" fontId="2" numFmtId="9" xfId="0" applyAlignment="1" applyBorder="1" applyFont="1" applyNumberFormat="1">
      <alignment horizontal="center" readingOrder="0"/>
    </xf>
    <xf borderId="1" fillId="3" fontId="3" numFmtId="0" xfId="0" applyAlignment="1" applyBorder="1" applyFont="1">
      <alignment horizontal="center"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4" fontId="1" numFmtId="0" xfId="0" applyAlignment="1" applyFill="1" applyFont="1">
      <alignment readingOrder="0"/>
    </xf>
    <xf borderId="0" fillId="5" fontId="1" numFmtId="0" xfId="0" applyAlignment="1" applyFill="1" applyFont="1">
      <alignment horizontal="center" readingOrder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0" fillId="6" fontId="1" numFmtId="0" xfId="0" applyAlignment="1" applyFill="1" applyFont="1">
      <alignment readingOrder="0"/>
    </xf>
    <xf borderId="0" fillId="6" fontId="1" numFmtId="0" xfId="0" applyFont="1"/>
    <xf borderId="0" fillId="0" fontId="2" numFmtId="0" xfId="0" applyFont="1"/>
    <xf borderId="0" fillId="0" fontId="1" numFmtId="0" xfId="0" applyFont="1"/>
    <xf borderId="1" fillId="7" fontId="1" numFmtId="0" xfId="0" applyAlignment="1" applyBorder="1" applyFill="1" applyFont="1">
      <alignment readingOrder="0"/>
    </xf>
    <xf borderId="1" fillId="0" fontId="2" numFmtId="0" xfId="0" applyAlignment="1" applyBorder="1" applyFont="1">
      <alignment horizontal="center" readingOrder="0" shrinkToFit="0" wrapText="1"/>
    </xf>
    <xf borderId="1" fillId="6" fontId="2" numFmtId="0" xfId="0" applyBorder="1" applyFont="1"/>
    <xf borderId="1" fillId="8" fontId="2" numFmtId="0" xfId="0" applyAlignment="1" applyBorder="1" applyFill="1" applyFont="1">
      <alignment readingOrder="0"/>
    </xf>
    <xf borderId="1" fillId="8" fontId="1" numFmtId="0" xfId="0" applyBorder="1" applyFont="1"/>
    <xf borderId="1" fillId="9" fontId="2" numFmtId="0" xfId="0" applyAlignment="1" applyBorder="1" applyFill="1" applyFont="1">
      <alignment readingOrder="0"/>
    </xf>
    <xf borderId="1" fillId="0" fontId="2" numFmtId="0" xfId="0" applyAlignment="1" applyBorder="1" applyFont="1">
      <alignment horizontal="left" readingOrder="0" shrinkToFit="0" wrapText="1"/>
    </xf>
    <xf borderId="1" fillId="6" fontId="2" numFmtId="0" xfId="0" applyAlignment="1" applyBorder="1" applyFont="1">
      <alignment readingOrder="0"/>
    </xf>
    <xf borderId="1" fillId="10" fontId="2" numFmtId="0" xfId="0" applyAlignment="1" applyBorder="1" applyFill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5.38"/>
  </cols>
  <sheetData>
    <row r="2">
      <c r="A2" s="1" t="s">
        <v>0</v>
      </c>
      <c r="B2" s="2">
        <v>0.4</v>
      </c>
    </row>
    <row r="3">
      <c r="A3" s="1" t="s">
        <v>1</v>
      </c>
      <c r="B3" s="2" t="s">
        <v>2</v>
      </c>
    </row>
    <row r="4">
      <c r="A4" s="1" t="s">
        <v>3</v>
      </c>
      <c r="B4" s="2">
        <v>0.2</v>
      </c>
    </row>
    <row r="5">
      <c r="A5" s="1" t="s">
        <v>4</v>
      </c>
      <c r="B5" s="2">
        <v>0.3</v>
      </c>
    </row>
    <row r="6">
      <c r="A6" s="1" t="s">
        <v>5</v>
      </c>
      <c r="B6" s="2">
        <v>2.0</v>
      </c>
    </row>
    <row r="7">
      <c r="A7" s="1" t="s">
        <v>6</v>
      </c>
      <c r="B7" s="2">
        <v>3.0</v>
      </c>
    </row>
    <row r="8">
      <c r="A8" s="1" t="s">
        <v>7</v>
      </c>
      <c r="B8" s="2">
        <v>3.0</v>
      </c>
    </row>
    <row r="9">
      <c r="A9" s="1" t="s">
        <v>8</v>
      </c>
      <c r="B9" s="3">
        <v>0.1</v>
      </c>
    </row>
    <row r="10">
      <c r="A10" s="1" t="s">
        <v>9</v>
      </c>
      <c r="B10" s="4" t="s">
        <v>10</v>
      </c>
    </row>
    <row r="13">
      <c r="A13" s="5" t="s">
        <v>11</v>
      </c>
      <c r="B13" s="6" t="s">
        <v>12</v>
      </c>
    </row>
    <row r="14">
      <c r="A14" s="5" t="s">
        <v>13</v>
      </c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93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40</v>
      </c>
      <c r="C2" s="10">
        <v>1.0</v>
      </c>
      <c r="D2" s="10">
        <v>12.68</v>
      </c>
      <c r="E2" s="11">
        <f t="shared" ref="E2:E10" si="1">C2*D2</f>
        <v>12.68</v>
      </c>
      <c r="F2" s="10">
        <v>4.25</v>
      </c>
      <c r="G2" s="10">
        <f t="shared" ref="G2:G10" si="2">C2*F2</f>
        <v>4.25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44</v>
      </c>
      <c r="C3" s="10">
        <v>1.0</v>
      </c>
      <c r="D3" s="10">
        <v>2.76</v>
      </c>
      <c r="E3" s="11">
        <f t="shared" si="1"/>
        <v>2.76</v>
      </c>
      <c r="F3" s="10">
        <v>0.93</v>
      </c>
      <c r="G3" s="10">
        <f t="shared" si="2"/>
        <v>0.93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46</v>
      </c>
      <c r="C4" s="10">
        <v>1.0</v>
      </c>
      <c r="D4" s="10">
        <v>6.36</v>
      </c>
      <c r="E4" s="11">
        <f t="shared" si="1"/>
        <v>6.36</v>
      </c>
      <c r="F4" s="10">
        <v>2.13</v>
      </c>
      <c r="G4" s="10">
        <f t="shared" si="2"/>
        <v>2.13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130</v>
      </c>
      <c r="C5" s="10">
        <v>1.0</v>
      </c>
      <c r="D5" s="10">
        <v>8.95</v>
      </c>
      <c r="E5" s="11">
        <f t="shared" si="1"/>
        <v>8.95</v>
      </c>
      <c r="F5" s="10">
        <v>3.0</v>
      </c>
      <c r="G5" s="10">
        <f t="shared" si="2"/>
        <v>3</v>
      </c>
      <c r="H5" s="10" t="s">
        <v>41</v>
      </c>
      <c r="I5" s="10" t="s">
        <v>87</v>
      </c>
      <c r="J5" s="11"/>
    </row>
    <row r="6">
      <c r="A6" s="10" t="s">
        <v>50</v>
      </c>
      <c r="B6" s="10" t="s">
        <v>131</v>
      </c>
      <c r="C6" s="10">
        <v>1.0</v>
      </c>
      <c r="D6" s="10">
        <v>1.68</v>
      </c>
      <c r="E6" s="11">
        <f t="shared" si="1"/>
        <v>1.68</v>
      </c>
      <c r="F6" s="10">
        <v>0.56</v>
      </c>
      <c r="G6" s="10">
        <f t="shared" si="2"/>
        <v>0.56</v>
      </c>
      <c r="H6" s="10" t="s">
        <v>41</v>
      </c>
      <c r="I6" s="10" t="s">
        <v>132</v>
      </c>
      <c r="J6" s="10"/>
    </row>
    <row r="7">
      <c r="A7" s="10" t="s">
        <v>52</v>
      </c>
      <c r="B7" s="10" t="s">
        <v>133</v>
      </c>
      <c r="C7" s="10">
        <v>1.0</v>
      </c>
      <c r="D7" s="10">
        <v>3.92</v>
      </c>
      <c r="E7" s="11">
        <f t="shared" si="1"/>
        <v>3.92</v>
      </c>
      <c r="F7" s="10">
        <v>1.31</v>
      </c>
      <c r="G7" s="10">
        <f t="shared" si="2"/>
        <v>1.31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134</v>
      </c>
      <c r="C8" s="10">
        <v>1.0</v>
      </c>
      <c r="D8" s="10">
        <v>14.94</v>
      </c>
      <c r="E8" s="11">
        <f t="shared" si="1"/>
        <v>14.94</v>
      </c>
      <c r="F8" s="10">
        <v>5.01</v>
      </c>
      <c r="G8" s="10">
        <f t="shared" si="2"/>
        <v>5.01</v>
      </c>
      <c r="H8" s="10" t="s">
        <v>41</v>
      </c>
      <c r="I8" s="10" t="s">
        <v>42</v>
      </c>
      <c r="J8" s="17"/>
    </row>
    <row r="9">
      <c r="A9" s="10" t="s">
        <v>64</v>
      </c>
      <c r="B9" s="10" t="s">
        <v>135</v>
      </c>
      <c r="C9" s="10">
        <v>2.0</v>
      </c>
      <c r="D9" s="10">
        <v>13.35</v>
      </c>
      <c r="E9" s="11">
        <f t="shared" si="1"/>
        <v>26.7</v>
      </c>
      <c r="F9" s="10">
        <v>4.48</v>
      </c>
      <c r="G9" s="10">
        <f t="shared" si="2"/>
        <v>8.96</v>
      </c>
      <c r="H9" s="10" t="s">
        <v>41</v>
      </c>
      <c r="I9" s="10" t="s">
        <v>42</v>
      </c>
      <c r="J9" s="17"/>
    </row>
    <row r="10">
      <c r="A10" s="10" t="s">
        <v>67</v>
      </c>
      <c r="B10" s="10" t="s">
        <v>136</v>
      </c>
      <c r="C10" s="10">
        <v>1.0</v>
      </c>
      <c r="D10" s="10">
        <v>0.9</v>
      </c>
      <c r="E10" s="10">
        <f t="shared" si="1"/>
        <v>0.9</v>
      </c>
      <c r="F10" s="10">
        <v>0.3</v>
      </c>
      <c r="G10" s="10">
        <f t="shared" si="2"/>
        <v>0.3</v>
      </c>
      <c r="H10" s="10" t="s">
        <v>41</v>
      </c>
      <c r="I10" s="10" t="s">
        <v>42</v>
      </c>
      <c r="J10" s="17"/>
    </row>
    <row r="11">
      <c r="A11" s="10"/>
      <c r="B11" s="23" t="s">
        <v>29</v>
      </c>
      <c r="C11" s="23">
        <f>SUM(C2:C10)</f>
        <v>10</v>
      </c>
      <c r="D11" s="23"/>
      <c r="E11" s="18">
        <f>SUM(E2:E10)</f>
        <v>78.89</v>
      </c>
      <c r="F11" s="23"/>
      <c r="G11" s="23">
        <f>SUM(G2:G10)</f>
        <v>26.45</v>
      </c>
      <c r="H11" s="10"/>
      <c r="I11" s="10"/>
      <c r="J11" s="1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2" max="3" width="20.63"/>
    <col customWidth="1" min="4" max="4" width="21.13"/>
    <col customWidth="1" min="6" max="6" width="17.25"/>
  </cols>
  <sheetData>
    <row r="1">
      <c r="A1" s="7"/>
      <c r="B1" s="7"/>
      <c r="C1" s="7"/>
      <c r="D1" s="7"/>
      <c r="F1" s="6" t="s">
        <v>14</v>
      </c>
      <c r="G1" s="8">
        <v>250.0</v>
      </c>
      <c r="J1" s="8">
        <v>300.0</v>
      </c>
      <c r="M1" s="8">
        <v>350.0</v>
      </c>
    </row>
    <row r="2">
      <c r="A2" s="7" t="s">
        <v>15</v>
      </c>
      <c r="B2" s="7" t="s">
        <v>16</v>
      </c>
      <c r="C2" s="7" t="s">
        <v>17</v>
      </c>
      <c r="D2" s="7" t="s">
        <v>18</v>
      </c>
      <c r="G2" s="9" t="s">
        <v>16</v>
      </c>
      <c r="H2" s="9" t="s">
        <v>19</v>
      </c>
      <c r="I2" s="9" t="s">
        <v>20</v>
      </c>
      <c r="J2" s="10" t="s">
        <v>16</v>
      </c>
      <c r="K2" s="10" t="s">
        <v>19</v>
      </c>
      <c r="L2" s="10" t="s">
        <v>20</v>
      </c>
      <c r="M2" s="10" t="s">
        <v>16</v>
      </c>
      <c r="N2" s="10" t="s">
        <v>19</v>
      </c>
      <c r="O2" s="10" t="s">
        <v>20</v>
      </c>
    </row>
    <row r="3">
      <c r="A3" s="10" t="s">
        <v>21</v>
      </c>
      <c r="B3" s="11">
        <f>'1. Stacja Fotowoltaiczna'!C9</f>
        <v>24</v>
      </c>
      <c r="C3" s="11">
        <f>'1. Stacja Fotowoltaiczna'!E9</f>
        <v>36.08</v>
      </c>
      <c r="D3" s="11">
        <f>'1. Stacja Fotowoltaiczna'!G9</f>
        <v>22.17</v>
      </c>
      <c r="G3" s="11">
        <f>B3*G1</f>
        <v>6000</v>
      </c>
      <c r="H3" s="11">
        <f>C3*G1</f>
        <v>9020</v>
      </c>
      <c r="I3" s="11">
        <f>D3*G1</f>
        <v>5542.5</v>
      </c>
      <c r="J3" s="11">
        <f>B3*J1</f>
        <v>7200</v>
      </c>
      <c r="K3" s="11">
        <f>C3*J1</f>
        <v>10824</v>
      </c>
      <c r="L3" s="11">
        <f>D3*J1</f>
        <v>6651</v>
      </c>
      <c r="M3" s="11">
        <f>B3*M1</f>
        <v>8400</v>
      </c>
      <c r="N3" s="11">
        <f>C3*M1</f>
        <v>12628</v>
      </c>
      <c r="O3" s="11">
        <f>D3*M1</f>
        <v>7759.5</v>
      </c>
    </row>
    <row r="4">
      <c r="A4" s="10" t="s">
        <v>22</v>
      </c>
      <c r="B4" s="11">
        <f>'2. Energia geotermalna'!C15</f>
        <v>18</v>
      </c>
      <c r="C4" s="11">
        <f>'2. Energia geotermalna'!E15</f>
        <v>63.64</v>
      </c>
      <c r="D4" s="11">
        <f>'2. Energia geotermalna'!G15</f>
        <v>21.35</v>
      </c>
      <c r="G4" s="11">
        <f>B4*G1</f>
        <v>4500</v>
      </c>
      <c r="H4" s="11">
        <f>G1*C4</f>
        <v>15910</v>
      </c>
      <c r="I4" s="11">
        <f>G1*D4</f>
        <v>5337.5</v>
      </c>
      <c r="J4" s="11">
        <f>B4*J1</f>
        <v>5400</v>
      </c>
      <c r="K4" s="11">
        <f>C4*J1</f>
        <v>19092</v>
      </c>
      <c r="L4" s="11">
        <f>D4*J1</f>
        <v>6405</v>
      </c>
      <c r="M4" s="11">
        <f>B4*M1</f>
        <v>6300</v>
      </c>
      <c r="N4" s="11">
        <f>C4*M1</f>
        <v>22274</v>
      </c>
      <c r="O4" s="11">
        <f>D4*M1</f>
        <v>7472.5</v>
      </c>
    </row>
    <row r="5">
      <c r="A5" s="10" t="s">
        <v>23</v>
      </c>
      <c r="B5" s="11">
        <f>'3. Biogazownia'!C9</f>
        <v>5</v>
      </c>
      <c r="C5" s="11">
        <f>'3. Biogazownia'!E9</f>
        <v>33.7</v>
      </c>
      <c r="D5" s="11">
        <f>'3. Biogazownia'!G9</f>
        <v>11.3</v>
      </c>
      <c r="G5" s="11">
        <f>B5*G1</f>
        <v>1250</v>
      </c>
      <c r="H5" s="11">
        <f>C5*G1</f>
        <v>8425</v>
      </c>
      <c r="I5" s="11">
        <f>D5*G1</f>
        <v>2825</v>
      </c>
      <c r="J5" s="11">
        <f>B5*J1</f>
        <v>1500</v>
      </c>
      <c r="K5" s="11">
        <f>C5*J1</f>
        <v>10110</v>
      </c>
      <c r="L5" s="11">
        <f>D5*J1</f>
        <v>3390</v>
      </c>
      <c r="M5" s="11">
        <f>B5*M1</f>
        <v>1750</v>
      </c>
      <c r="N5" s="11">
        <f>C5*M1</f>
        <v>11795</v>
      </c>
      <c r="O5" s="11">
        <f>D5*M1</f>
        <v>3955</v>
      </c>
    </row>
    <row r="6">
      <c r="A6" s="10" t="s">
        <v>24</v>
      </c>
      <c r="B6" s="11">
        <f>'4. Stacja wymiany oleju'!C15</f>
        <v>13</v>
      </c>
      <c r="C6" s="11">
        <f>'4. Stacja wymiany oleju'!E15</f>
        <v>64.23</v>
      </c>
      <c r="D6" s="11">
        <f>'4. Stacja wymiany oleju'!G15</f>
        <v>21.52</v>
      </c>
      <c r="G6" s="11">
        <f>B6*G1</f>
        <v>3250</v>
      </c>
      <c r="H6" s="11">
        <f>G1*C6</f>
        <v>16057.5</v>
      </c>
      <c r="I6" s="11">
        <f>D6*G1</f>
        <v>5380</v>
      </c>
      <c r="J6" s="11">
        <f>B6*J1</f>
        <v>3900</v>
      </c>
      <c r="K6" s="11">
        <f>C6*J1</f>
        <v>19269</v>
      </c>
      <c r="L6" s="11">
        <f>D6*J1</f>
        <v>6456</v>
      </c>
      <c r="M6" s="11">
        <f>B6*M1</f>
        <v>4550</v>
      </c>
      <c r="N6" s="11">
        <f>C6*M1</f>
        <v>22480.5</v>
      </c>
      <c r="O6" s="11">
        <f>D6*M1</f>
        <v>7532</v>
      </c>
    </row>
    <row r="7">
      <c r="A7" s="10" t="s">
        <v>25</v>
      </c>
      <c r="B7" s="11">
        <f>'5. Odwiert głębinowy'!C14</f>
        <v>12</v>
      </c>
      <c r="C7" s="11">
        <f>'5. Odwiert głębinowy'!E14</f>
        <v>65.86</v>
      </c>
      <c r="D7" s="11">
        <f>'5. Odwiert głębinowy'!G14</f>
        <v>22.04</v>
      </c>
      <c r="G7" s="11">
        <f>B7*G1</f>
        <v>3000</v>
      </c>
      <c r="H7" s="11">
        <f>C7*G1</f>
        <v>16465</v>
      </c>
      <c r="I7" s="11">
        <f>D7*G1</f>
        <v>5510</v>
      </c>
      <c r="J7" s="11">
        <f>B7*J1</f>
        <v>3600</v>
      </c>
      <c r="K7" s="11">
        <f>C7*J1</f>
        <v>19758</v>
      </c>
      <c r="L7" s="11">
        <f>D7*J1</f>
        <v>6612</v>
      </c>
      <c r="M7" s="11">
        <f>B7*M1</f>
        <v>4200</v>
      </c>
      <c r="N7" s="11">
        <f>C7*M1</f>
        <v>23051</v>
      </c>
      <c r="O7" s="11">
        <f>D7*M1</f>
        <v>7714</v>
      </c>
    </row>
    <row r="8">
      <c r="A8" s="10" t="s">
        <v>26</v>
      </c>
      <c r="B8" s="11">
        <f>'6. Stacja hydrolizy wody'!C14</f>
        <v>13</v>
      </c>
      <c r="C8" s="11">
        <f>'6. Stacja hydrolizy wody'!E14</f>
        <v>74.66</v>
      </c>
      <c r="D8" s="11">
        <f>'6. Stacja hydrolizy wody'!G14</f>
        <v>25.05</v>
      </c>
      <c r="G8" s="11">
        <f>B8*G1</f>
        <v>3250</v>
      </c>
      <c r="H8" s="11">
        <f>C8*G1</f>
        <v>18665</v>
      </c>
      <c r="I8" s="11">
        <f>D8*G1</f>
        <v>6262.5</v>
      </c>
      <c r="J8" s="11">
        <f>B8*J1</f>
        <v>3900</v>
      </c>
      <c r="K8" s="11">
        <f>C8*J1</f>
        <v>22398</v>
      </c>
      <c r="L8" s="11">
        <f>D8*J1</f>
        <v>7515</v>
      </c>
      <c r="M8" s="11">
        <f>B8*M1</f>
        <v>4550</v>
      </c>
      <c r="N8" s="11">
        <f>C8*M1</f>
        <v>26131</v>
      </c>
      <c r="O8" s="11">
        <f>D8*M1</f>
        <v>8767.5</v>
      </c>
    </row>
    <row r="9">
      <c r="A9" s="10" t="s">
        <v>27</v>
      </c>
      <c r="B9" s="11">
        <f>'7. Elektrownia atomowa'!C23</f>
        <v>23</v>
      </c>
      <c r="C9" s="11">
        <f>'7. Elektrownia atomowa'!E23</f>
        <v>121.27</v>
      </c>
      <c r="D9" s="11">
        <f>'7. Elektrownia atomowa'!G23</f>
        <v>40.66</v>
      </c>
      <c r="G9" s="11">
        <f>B9*G1</f>
        <v>5750</v>
      </c>
      <c r="H9" s="11">
        <f>C9*G1</f>
        <v>30317.5</v>
      </c>
      <c r="I9" s="11">
        <f>D9*G1</f>
        <v>10165</v>
      </c>
      <c r="J9" s="11">
        <f>B9*J1</f>
        <v>6900</v>
      </c>
      <c r="K9" s="11">
        <f>C9*J1</f>
        <v>36381</v>
      </c>
      <c r="L9" s="11">
        <f>D9*J1</f>
        <v>12198</v>
      </c>
      <c r="M9" s="11">
        <f>B9*M1</f>
        <v>8050</v>
      </c>
      <c r="N9" s="11">
        <f>C9*M1</f>
        <v>42444.5</v>
      </c>
      <c r="O9" s="11">
        <f>D9*M1</f>
        <v>14231</v>
      </c>
    </row>
    <row r="10">
      <c r="A10" s="10" t="s">
        <v>28</v>
      </c>
      <c r="B10" s="11">
        <f>'8. Stacja wysokiego napięcia'!C11</f>
        <v>10</v>
      </c>
      <c r="C10" s="11">
        <f>'8. Stacja wysokiego napięcia'!E11</f>
        <v>78.89</v>
      </c>
      <c r="D10" s="11">
        <f>'8. Stacja wysokiego napięcia'!G11</f>
        <v>26.45</v>
      </c>
      <c r="G10" s="11">
        <f>B10*G1</f>
        <v>2500</v>
      </c>
      <c r="H10" s="11">
        <f>C10*G1</f>
        <v>19722.5</v>
      </c>
      <c r="I10" s="11">
        <f>D10*G1</f>
        <v>6612.5</v>
      </c>
      <c r="J10" s="11">
        <f>B10*J1</f>
        <v>3000</v>
      </c>
      <c r="K10" s="11">
        <f>C10*J1</f>
        <v>23667</v>
      </c>
      <c r="L10" s="11">
        <f>D10*J1</f>
        <v>7935</v>
      </c>
      <c r="M10" s="11">
        <f>B10*M1</f>
        <v>3500</v>
      </c>
      <c r="N10" s="11">
        <f>C10*M1</f>
        <v>27611.5</v>
      </c>
      <c r="O10" s="11">
        <f>D10*M1</f>
        <v>9257.5</v>
      </c>
    </row>
    <row r="12">
      <c r="A12" s="12" t="s">
        <v>29</v>
      </c>
      <c r="B12" s="13">
        <f t="shared" ref="B12:D12" si="1">SUM(B3:B10)</f>
        <v>118</v>
      </c>
      <c r="C12" s="13">
        <f t="shared" si="1"/>
        <v>538.33</v>
      </c>
      <c r="D12" s="13">
        <f t="shared" si="1"/>
        <v>190.54</v>
      </c>
      <c r="F12" s="6" t="s">
        <v>29</v>
      </c>
      <c r="G12" s="14">
        <f t="shared" ref="G12:O12" si="2">SUM(G3:G10)</f>
        <v>29500</v>
      </c>
      <c r="H12" s="14">
        <f t="shared" si="2"/>
        <v>134582.5</v>
      </c>
      <c r="I12" s="14">
        <f t="shared" si="2"/>
        <v>47635</v>
      </c>
      <c r="J12" s="14">
        <f t="shared" si="2"/>
        <v>35400</v>
      </c>
      <c r="K12" s="14">
        <f t="shared" si="2"/>
        <v>161499</v>
      </c>
      <c r="L12" s="14">
        <f t="shared" si="2"/>
        <v>57162</v>
      </c>
      <c r="M12" s="14">
        <f t="shared" si="2"/>
        <v>41300</v>
      </c>
      <c r="N12" s="14">
        <f t="shared" si="2"/>
        <v>188415.5</v>
      </c>
      <c r="O12" s="14">
        <f t="shared" si="2"/>
        <v>66689</v>
      </c>
    </row>
    <row r="13">
      <c r="H13" s="6">
        <v>1000.0</v>
      </c>
      <c r="I13" s="6">
        <v>1000.0</v>
      </c>
      <c r="K13" s="6">
        <v>1000.0</v>
      </c>
      <c r="L13" s="6">
        <v>1000.0</v>
      </c>
      <c r="N13" s="6">
        <v>1000.0</v>
      </c>
      <c r="O13" s="6">
        <v>1000.0</v>
      </c>
    </row>
    <row r="14">
      <c r="F14" s="5" t="s">
        <v>29</v>
      </c>
      <c r="H14" s="15">
        <f t="shared" ref="H14:I14" si="3">H12/H13</f>
        <v>134.5825</v>
      </c>
      <c r="I14" s="15">
        <f t="shared" si="3"/>
        <v>47.635</v>
      </c>
      <c r="K14" s="15">
        <f t="shared" ref="K14:L14" si="4">K12/K13</f>
        <v>161.499</v>
      </c>
      <c r="L14" s="15">
        <f t="shared" si="4"/>
        <v>57.162</v>
      </c>
      <c r="N14" s="15">
        <f t="shared" ref="N14:O14" si="5">N12/N13</f>
        <v>188.4155</v>
      </c>
      <c r="O14" s="15">
        <f t="shared" si="5"/>
        <v>66.689</v>
      </c>
    </row>
  </sheetData>
  <mergeCells count="3">
    <mergeCell ref="G1:I1"/>
    <mergeCell ref="J1:L1"/>
    <mergeCell ref="M1:O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4.88"/>
    <col customWidth="1" min="4" max="4" width="22.5"/>
    <col customWidth="1" min="9" max="10" width="25.63"/>
  </cols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34</v>
      </c>
      <c r="G1" s="16" t="s">
        <v>35</v>
      </c>
      <c r="H1" s="16" t="s">
        <v>36</v>
      </c>
      <c r="I1" s="16" t="s">
        <v>37</v>
      </c>
      <c r="J1" s="16" t="s">
        <v>38</v>
      </c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>
      <c r="A2" s="10" t="s">
        <v>39</v>
      </c>
      <c r="B2" s="10" t="s">
        <v>40</v>
      </c>
      <c r="C2" s="10">
        <v>1.0</v>
      </c>
      <c r="D2" s="10">
        <v>13.06</v>
      </c>
      <c r="E2" s="11">
        <f t="shared" ref="E2:E8" si="1">C2*D2</f>
        <v>13.06</v>
      </c>
      <c r="F2" s="10">
        <v>4.38</v>
      </c>
      <c r="G2" s="10">
        <f t="shared" ref="G2:G8" si="2">C2*F2</f>
        <v>4.38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44</v>
      </c>
      <c r="C3" s="10">
        <v>1.0</v>
      </c>
      <c r="D3" s="10">
        <v>4.1</v>
      </c>
      <c r="E3" s="11">
        <f t="shared" si="1"/>
        <v>4.1</v>
      </c>
      <c r="F3" s="10">
        <v>1.37</v>
      </c>
      <c r="G3" s="10">
        <f t="shared" si="2"/>
        <v>1.37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46</v>
      </c>
      <c r="C4" s="10">
        <v>2.0</v>
      </c>
      <c r="D4" s="10">
        <v>2.52</v>
      </c>
      <c r="E4" s="11">
        <f t="shared" si="1"/>
        <v>5.04</v>
      </c>
      <c r="F4" s="10">
        <v>0.85</v>
      </c>
      <c r="G4" s="10">
        <f t="shared" si="2"/>
        <v>1.7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48</v>
      </c>
      <c r="C5" s="10">
        <v>4.0</v>
      </c>
      <c r="D5" s="10">
        <v>0.8</v>
      </c>
      <c r="E5" s="11">
        <f t="shared" si="1"/>
        <v>3.2</v>
      </c>
      <c r="F5" s="10">
        <v>0.27</v>
      </c>
      <c r="G5" s="10">
        <f t="shared" si="2"/>
        <v>1.08</v>
      </c>
      <c r="H5" s="10" t="s">
        <v>41</v>
      </c>
      <c r="I5" s="10" t="s">
        <v>49</v>
      </c>
      <c r="J5" s="11"/>
    </row>
    <row r="6">
      <c r="A6" s="10" t="s">
        <v>50</v>
      </c>
      <c r="B6" s="10" t="s">
        <v>51</v>
      </c>
      <c r="C6" s="10">
        <v>4.0</v>
      </c>
      <c r="D6" s="10">
        <v>1.41</v>
      </c>
      <c r="E6" s="11">
        <f t="shared" si="1"/>
        <v>5.64</v>
      </c>
      <c r="F6" s="10">
        <v>0.47</v>
      </c>
      <c r="G6" s="10">
        <f t="shared" si="2"/>
        <v>1.88</v>
      </c>
      <c r="H6" s="10" t="s">
        <v>41</v>
      </c>
      <c r="I6" s="10" t="s">
        <v>49</v>
      </c>
      <c r="J6" s="11"/>
    </row>
    <row r="7">
      <c r="A7" s="10" t="s">
        <v>52</v>
      </c>
      <c r="B7" s="10" t="s">
        <v>53</v>
      </c>
      <c r="C7" s="10">
        <v>8.0</v>
      </c>
      <c r="D7" s="10">
        <v>0.63</v>
      </c>
      <c r="E7" s="11">
        <f t="shared" si="1"/>
        <v>5.04</v>
      </c>
      <c r="F7" s="10">
        <v>0.21</v>
      </c>
      <c r="G7" s="10">
        <f t="shared" si="2"/>
        <v>1.68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55</v>
      </c>
      <c r="C8" s="10">
        <v>4.0</v>
      </c>
      <c r="D8" s="10">
        <v>7.52</v>
      </c>
      <c r="E8" s="11">
        <f t="shared" si="1"/>
        <v>30.08</v>
      </c>
      <c r="F8" s="10">
        <v>2.52</v>
      </c>
      <c r="G8" s="10">
        <f t="shared" si="2"/>
        <v>10.08</v>
      </c>
      <c r="H8" s="10" t="s">
        <v>41</v>
      </c>
      <c r="I8" s="10" t="s">
        <v>56</v>
      </c>
      <c r="J8" s="10" t="s">
        <v>57</v>
      </c>
    </row>
    <row r="9">
      <c r="A9" s="11"/>
      <c r="B9" s="10" t="s">
        <v>29</v>
      </c>
      <c r="C9" s="18">
        <f>SUM(C2:C8)</f>
        <v>24</v>
      </c>
      <c r="D9" s="19"/>
      <c r="E9" s="20">
        <f>SUM(E2:E7)</f>
        <v>36.08</v>
      </c>
      <c r="F9" s="11"/>
      <c r="G9" s="21">
        <f>SUM(G2:G8)</f>
        <v>22.17</v>
      </c>
      <c r="H9" s="11"/>
      <c r="I9" s="11"/>
      <c r="J9" s="1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28.5"/>
  </cols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58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40</v>
      </c>
      <c r="C2" s="10">
        <v>1.0</v>
      </c>
      <c r="D2" s="10">
        <v>6.4</v>
      </c>
      <c r="E2" s="11">
        <f t="shared" ref="E2:E11" si="1">C2*D2</f>
        <v>6.4</v>
      </c>
      <c r="F2" s="10">
        <v>2.15</v>
      </c>
      <c r="G2" s="10">
        <f t="shared" ref="G2:G11" si="2">C2*F2</f>
        <v>2.15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44</v>
      </c>
      <c r="C3" s="10">
        <v>1.0</v>
      </c>
      <c r="D3" s="10">
        <v>2.02</v>
      </c>
      <c r="E3" s="11">
        <f t="shared" si="1"/>
        <v>2.02</v>
      </c>
      <c r="F3" s="10">
        <v>0.68</v>
      </c>
      <c r="G3" s="10">
        <f t="shared" si="2"/>
        <v>0.68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59</v>
      </c>
      <c r="C4" s="10">
        <v>4.0</v>
      </c>
      <c r="D4" s="10">
        <v>1.0</v>
      </c>
      <c r="E4" s="11">
        <f t="shared" si="1"/>
        <v>4</v>
      </c>
      <c r="F4" s="10">
        <v>0.33</v>
      </c>
      <c r="G4" s="10">
        <f t="shared" si="2"/>
        <v>1.32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60</v>
      </c>
      <c r="C5" s="10">
        <v>1.0</v>
      </c>
      <c r="D5" s="10">
        <v>4.72</v>
      </c>
      <c r="E5" s="11">
        <f t="shared" si="1"/>
        <v>4.72</v>
      </c>
      <c r="F5" s="10">
        <v>1.58</v>
      </c>
      <c r="G5" s="10">
        <f t="shared" si="2"/>
        <v>1.58</v>
      </c>
      <c r="H5" s="10" t="s">
        <v>41</v>
      </c>
      <c r="I5" s="10" t="s">
        <v>42</v>
      </c>
      <c r="J5" s="11"/>
    </row>
    <row r="6">
      <c r="A6" s="10" t="s">
        <v>50</v>
      </c>
      <c r="B6" s="10" t="s">
        <v>61</v>
      </c>
      <c r="C6" s="10">
        <v>1.0</v>
      </c>
      <c r="D6" s="10">
        <v>12.62</v>
      </c>
      <c r="E6" s="11">
        <f t="shared" si="1"/>
        <v>12.62</v>
      </c>
      <c r="F6" s="10">
        <v>4.23</v>
      </c>
      <c r="G6" s="10">
        <f t="shared" si="2"/>
        <v>4.23</v>
      </c>
      <c r="H6" s="10" t="s">
        <v>41</v>
      </c>
      <c r="I6" s="10" t="s">
        <v>42</v>
      </c>
      <c r="J6" s="11"/>
    </row>
    <row r="7">
      <c r="A7" s="10" t="s">
        <v>52</v>
      </c>
      <c r="B7" s="10" t="s">
        <v>62</v>
      </c>
      <c r="C7" s="10">
        <v>2.0</v>
      </c>
      <c r="D7" s="10">
        <v>0.95</v>
      </c>
      <c r="E7" s="11">
        <f t="shared" si="1"/>
        <v>1.9</v>
      </c>
      <c r="F7" s="10">
        <v>0.32</v>
      </c>
      <c r="G7" s="10">
        <f t="shared" si="2"/>
        <v>0.64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63</v>
      </c>
      <c r="C8" s="10">
        <v>2.0</v>
      </c>
      <c r="D8" s="10">
        <v>0.81</v>
      </c>
      <c r="E8" s="11">
        <f t="shared" si="1"/>
        <v>1.62</v>
      </c>
      <c r="F8" s="10">
        <v>0.27</v>
      </c>
      <c r="G8" s="10">
        <f t="shared" si="2"/>
        <v>0.54</v>
      </c>
      <c r="H8" s="10" t="s">
        <v>41</v>
      </c>
      <c r="I8" s="10" t="s">
        <v>42</v>
      </c>
      <c r="J8" s="17"/>
    </row>
    <row r="9">
      <c r="A9" s="10" t="s">
        <v>64</v>
      </c>
      <c r="B9" s="10" t="s">
        <v>65</v>
      </c>
      <c r="C9" s="10">
        <v>2.0</v>
      </c>
      <c r="D9" s="10">
        <v>3.68</v>
      </c>
      <c r="E9" s="11">
        <f t="shared" si="1"/>
        <v>7.36</v>
      </c>
      <c r="F9" s="10">
        <v>1.24</v>
      </c>
      <c r="G9" s="10">
        <f t="shared" si="2"/>
        <v>2.48</v>
      </c>
      <c r="H9" s="10" t="s">
        <v>41</v>
      </c>
      <c r="I9" s="10" t="s">
        <v>66</v>
      </c>
      <c r="J9" s="17"/>
    </row>
    <row r="10">
      <c r="A10" s="10" t="s">
        <v>67</v>
      </c>
      <c r="B10" s="10" t="s">
        <v>68</v>
      </c>
      <c r="C10" s="10">
        <v>3.0</v>
      </c>
      <c r="D10" s="10">
        <v>0.85</v>
      </c>
      <c r="E10" s="11">
        <f t="shared" si="1"/>
        <v>2.55</v>
      </c>
      <c r="F10" s="10">
        <v>0.29</v>
      </c>
      <c r="G10" s="10">
        <f t="shared" si="2"/>
        <v>0.87</v>
      </c>
      <c r="H10" s="10" t="s">
        <v>41</v>
      </c>
      <c r="I10" s="10" t="s">
        <v>66</v>
      </c>
      <c r="J10" s="17"/>
    </row>
    <row r="11">
      <c r="A11" s="10" t="s">
        <v>69</v>
      </c>
      <c r="B11" s="10" t="s">
        <v>70</v>
      </c>
      <c r="C11" s="10">
        <v>1.0</v>
      </c>
      <c r="D11" s="10">
        <v>20.45</v>
      </c>
      <c r="E11" s="11">
        <f t="shared" si="1"/>
        <v>20.45</v>
      </c>
      <c r="F11" s="10">
        <v>6.86</v>
      </c>
      <c r="G11" s="10">
        <f t="shared" si="2"/>
        <v>6.86</v>
      </c>
      <c r="H11" s="10" t="s">
        <v>41</v>
      </c>
      <c r="I11" s="10" t="s">
        <v>71</v>
      </c>
      <c r="J11" s="17"/>
    </row>
    <row r="12">
      <c r="A12" s="10" t="s">
        <v>72</v>
      </c>
      <c r="B12" s="10"/>
      <c r="C12" s="10"/>
      <c r="D12" s="10"/>
      <c r="E12" s="11"/>
      <c r="F12" s="10"/>
      <c r="G12" s="10"/>
      <c r="H12" s="10"/>
      <c r="I12" s="22"/>
      <c r="J12" s="17"/>
    </row>
    <row r="13">
      <c r="A13" s="10" t="s">
        <v>73</v>
      </c>
      <c r="B13" s="10"/>
      <c r="C13" s="10"/>
      <c r="D13" s="10"/>
      <c r="E13" s="11"/>
      <c r="F13" s="10"/>
      <c r="G13" s="10"/>
      <c r="H13" s="10"/>
      <c r="I13" s="17"/>
      <c r="J13" s="17"/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>
      <c r="A15" s="11"/>
      <c r="B15" s="19" t="s">
        <v>74</v>
      </c>
      <c r="C15" s="20">
        <f>SUM(C2:C13)</f>
        <v>18</v>
      </c>
      <c r="D15" s="20">
        <f>SUM(D2:D14)</f>
        <v>53.5</v>
      </c>
      <c r="E15" s="20">
        <f>SUM(E2:E13)</f>
        <v>63.64</v>
      </c>
      <c r="F15" s="11"/>
      <c r="G15" s="11">
        <f>SUM(G2:G11)</f>
        <v>21.35</v>
      </c>
      <c r="H15" s="11"/>
      <c r="I15" s="11"/>
      <c r="J15" s="1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75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76</v>
      </c>
      <c r="C2" s="10">
        <v>1.0</v>
      </c>
      <c r="D2" s="10">
        <v>19.56</v>
      </c>
      <c r="E2" s="11">
        <f t="shared" ref="E2:E7" si="1">C2*D2</f>
        <v>19.56</v>
      </c>
      <c r="F2" s="10">
        <v>6.56</v>
      </c>
      <c r="G2" s="10">
        <f t="shared" ref="G2:G8" si="2">C2*F2</f>
        <v>6.56</v>
      </c>
      <c r="H2" s="10"/>
      <c r="I2" s="10" t="s">
        <v>42</v>
      </c>
      <c r="J2" s="11"/>
    </row>
    <row r="3">
      <c r="A3" s="10" t="s">
        <v>43</v>
      </c>
      <c r="B3" s="10" t="s">
        <v>77</v>
      </c>
      <c r="C3" s="10">
        <v>1.0</v>
      </c>
      <c r="D3" s="10">
        <v>3.75</v>
      </c>
      <c r="E3" s="11">
        <f t="shared" si="1"/>
        <v>3.75</v>
      </c>
      <c r="F3" s="10">
        <v>1.26</v>
      </c>
      <c r="G3" s="10">
        <f t="shared" si="2"/>
        <v>1.26</v>
      </c>
      <c r="H3" s="10"/>
      <c r="I3" s="10" t="s">
        <v>66</v>
      </c>
      <c r="J3" s="11"/>
    </row>
    <row r="4">
      <c r="A4" s="10" t="s">
        <v>45</v>
      </c>
      <c r="B4" s="10" t="s">
        <v>78</v>
      </c>
      <c r="C4" s="10">
        <v>1.0</v>
      </c>
      <c r="D4" s="10">
        <v>3.32</v>
      </c>
      <c r="E4" s="11">
        <f t="shared" si="1"/>
        <v>3.32</v>
      </c>
      <c r="F4" s="10">
        <v>1.11</v>
      </c>
      <c r="G4" s="10">
        <f t="shared" si="2"/>
        <v>1.11</v>
      </c>
      <c r="H4" s="10"/>
      <c r="I4" s="10" t="s">
        <v>66</v>
      </c>
      <c r="J4" s="11"/>
    </row>
    <row r="5">
      <c r="A5" s="10" t="s">
        <v>47</v>
      </c>
      <c r="B5" s="10" t="s">
        <v>79</v>
      </c>
      <c r="C5" s="10">
        <v>1.0</v>
      </c>
      <c r="D5" s="10">
        <v>1.04</v>
      </c>
      <c r="E5" s="11">
        <f t="shared" si="1"/>
        <v>1.04</v>
      </c>
      <c r="F5" s="10">
        <v>0.35</v>
      </c>
      <c r="G5" s="10">
        <f t="shared" si="2"/>
        <v>0.35</v>
      </c>
      <c r="H5" s="10"/>
      <c r="I5" s="10" t="s">
        <v>66</v>
      </c>
      <c r="J5" s="11"/>
    </row>
    <row r="6">
      <c r="A6" s="10" t="s">
        <v>50</v>
      </c>
      <c r="B6" s="10" t="s">
        <v>80</v>
      </c>
      <c r="C6" s="10">
        <v>1.0</v>
      </c>
      <c r="D6" s="10">
        <v>6.03</v>
      </c>
      <c r="E6" s="11">
        <f t="shared" si="1"/>
        <v>6.03</v>
      </c>
      <c r="F6" s="10">
        <v>2.02</v>
      </c>
      <c r="G6" s="10">
        <f t="shared" si="2"/>
        <v>2.02</v>
      </c>
      <c r="H6" s="10"/>
      <c r="I6" s="10" t="s">
        <v>42</v>
      </c>
      <c r="J6" s="11"/>
    </row>
    <row r="7">
      <c r="A7" s="10" t="s">
        <v>52</v>
      </c>
      <c r="B7" s="10"/>
      <c r="C7" s="10"/>
      <c r="D7" s="10"/>
      <c r="E7" s="11">
        <f t="shared" si="1"/>
        <v>0</v>
      </c>
      <c r="F7" s="10"/>
      <c r="G7" s="10">
        <f t="shared" si="2"/>
        <v>0</v>
      </c>
      <c r="H7" s="10"/>
      <c r="I7" s="10"/>
      <c r="J7" s="17"/>
    </row>
    <row r="8">
      <c r="A8" s="10" t="s">
        <v>54</v>
      </c>
      <c r="B8" s="10"/>
      <c r="C8" s="10"/>
      <c r="D8" s="11"/>
      <c r="E8" s="11"/>
      <c r="F8" s="11"/>
      <c r="G8" s="10">
        <f t="shared" si="2"/>
        <v>0</v>
      </c>
      <c r="H8" s="11"/>
      <c r="I8" s="10"/>
      <c r="J8" s="10"/>
    </row>
    <row r="9">
      <c r="A9" s="11"/>
      <c r="B9" s="10" t="s">
        <v>29</v>
      </c>
      <c r="C9" s="18">
        <f>SUM(C2:C8)</f>
        <v>5</v>
      </c>
      <c r="D9" s="19"/>
      <c r="E9" s="20">
        <f>SUM(E2:E7)</f>
        <v>33.7</v>
      </c>
      <c r="F9" s="11"/>
      <c r="G9" s="23">
        <f>SUM(G2:G8)</f>
        <v>11.3</v>
      </c>
      <c r="H9" s="11"/>
      <c r="I9" s="11"/>
      <c r="J9" s="1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81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82</v>
      </c>
      <c r="C2" s="10">
        <v>1.0</v>
      </c>
      <c r="D2" s="10">
        <v>9.38</v>
      </c>
      <c r="E2" s="11">
        <f t="shared" ref="E2:E13" si="1">C2*D2</f>
        <v>9.38</v>
      </c>
      <c r="F2" s="10">
        <v>3.14</v>
      </c>
      <c r="G2" s="10">
        <f t="shared" ref="G2:G13" si="2">C2*F2</f>
        <v>3.14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83</v>
      </c>
      <c r="C3" s="10">
        <v>1.0</v>
      </c>
      <c r="D3" s="10">
        <v>6.98</v>
      </c>
      <c r="E3" s="11">
        <f t="shared" si="1"/>
        <v>6.98</v>
      </c>
      <c r="F3" s="10">
        <v>2.34</v>
      </c>
      <c r="G3" s="10">
        <f t="shared" si="2"/>
        <v>2.34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84</v>
      </c>
      <c r="C4" s="10">
        <v>1.0</v>
      </c>
      <c r="D4" s="10">
        <v>6.98</v>
      </c>
      <c r="E4" s="11">
        <f t="shared" si="1"/>
        <v>6.98</v>
      </c>
      <c r="F4" s="10">
        <v>2.34</v>
      </c>
      <c r="G4" s="10">
        <f t="shared" si="2"/>
        <v>2.34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85</v>
      </c>
      <c r="C5" s="10">
        <v>1.0</v>
      </c>
      <c r="D5" s="10">
        <v>1.33</v>
      </c>
      <c r="E5" s="11">
        <f t="shared" si="1"/>
        <v>1.33</v>
      </c>
      <c r="F5" s="10">
        <v>0.44</v>
      </c>
      <c r="G5" s="10">
        <f t="shared" si="2"/>
        <v>0.44</v>
      </c>
      <c r="H5" s="10" t="s">
        <v>41</v>
      </c>
      <c r="I5" s="10" t="s">
        <v>42</v>
      </c>
      <c r="J5" s="11"/>
    </row>
    <row r="6">
      <c r="A6" s="10" t="s">
        <v>50</v>
      </c>
      <c r="B6" s="10" t="s">
        <v>86</v>
      </c>
      <c r="C6" s="10">
        <v>2.0</v>
      </c>
      <c r="D6" s="10">
        <v>1.62</v>
      </c>
      <c r="E6" s="11">
        <f t="shared" si="1"/>
        <v>3.24</v>
      </c>
      <c r="F6" s="10">
        <v>0.54</v>
      </c>
      <c r="G6" s="10">
        <f t="shared" si="2"/>
        <v>1.08</v>
      </c>
      <c r="H6" s="10" t="s">
        <v>41</v>
      </c>
      <c r="I6" s="10" t="s">
        <v>87</v>
      </c>
      <c r="J6" s="11"/>
    </row>
    <row r="7">
      <c r="A7" s="10" t="s">
        <v>52</v>
      </c>
      <c r="B7" s="10" t="s">
        <v>88</v>
      </c>
      <c r="C7" s="10">
        <v>1.0</v>
      </c>
      <c r="D7" s="10">
        <v>2.43</v>
      </c>
      <c r="E7" s="11">
        <f t="shared" si="1"/>
        <v>2.43</v>
      </c>
      <c r="F7" s="10">
        <v>0.82</v>
      </c>
      <c r="G7" s="10">
        <f t="shared" si="2"/>
        <v>0.82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89</v>
      </c>
      <c r="C8" s="10">
        <v>1.0</v>
      </c>
      <c r="D8" s="10">
        <v>2.43</v>
      </c>
      <c r="E8" s="11">
        <f t="shared" si="1"/>
        <v>2.43</v>
      </c>
      <c r="F8" s="10">
        <v>0.82</v>
      </c>
      <c r="G8" s="10">
        <f t="shared" si="2"/>
        <v>0.82</v>
      </c>
      <c r="H8" s="10" t="s">
        <v>41</v>
      </c>
      <c r="I8" s="10" t="s">
        <v>42</v>
      </c>
      <c r="J8" s="17"/>
    </row>
    <row r="9">
      <c r="A9" s="10" t="s">
        <v>64</v>
      </c>
      <c r="B9" s="10" t="s">
        <v>90</v>
      </c>
      <c r="C9" s="10">
        <v>1.0</v>
      </c>
      <c r="D9" s="10">
        <v>5.67</v>
      </c>
      <c r="E9" s="11">
        <f t="shared" si="1"/>
        <v>5.67</v>
      </c>
      <c r="F9" s="10">
        <v>1.9</v>
      </c>
      <c r="G9" s="10">
        <f t="shared" si="2"/>
        <v>1.9</v>
      </c>
      <c r="H9" s="10" t="s">
        <v>41</v>
      </c>
      <c r="I9" s="10" t="s">
        <v>42</v>
      </c>
      <c r="J9" s="17"/>
    </row>
    <row r="10">
      <c r="A10" s="10" t="s">
        <v>67</v>
      </c>
      <c r="B10" s="10" t="s">
        <v>91</v>
      </c>
      <c r="C10" s="10">
        <v>1.0</v>
      </c>
      <c r="D10" s="10">
        <v>2.06</v>
      </c>
      <c r="E10" s="11">
        <f t="shared" si="1"/>
        <v>2.06</v>
      </c>
      <c r="F10" s="10">
        <v>0.69</v>
      </c>
      <c r="G10" s="10">
        <f t="shared" si="2"/>
        <v>0.69</v>
      </c>
      <c r="H10" s="10" t="s">
        <v>41</v>
      </c>
      <c r="I10" s="10" t="s">
        <v>42</v>
      </c>
      <c r="J10" s="17"/>
    </row>
    <row r="11">
      <c r="A11" s="10" t="s">
        <v>69</v>
      </c>
      <c r="B11" s="10" t="s">
        <v>92</v>
      </c>
      <c r="C11" s="10">
        <v>3.0</v>
      </c>
      <c r="D11" s="10">
        <v>7.91</v>
      </c>
      <c r="E11" s="11">
        <f t="shared" si="1"/>
        <v>23.73</v>
      </c>
      <c r="F11" s="10">
        <v>2.65</v>
      </c>
      <c r="G11" s="10">
        <f t="shared" si="2"/>
        <v>7.95</v>
      </c>
      <c r="H11" s="10" t="s">
        <v>41</v>
      </c>
      <c r="I11" s="10" t="s">
        <v>87</v>
      </c>
      <c r="J11" s="17"/>
    </row>
    <row r="12">
      <c r="A12" s="10" t="s">
        <v>72</v>
      </c>
      <c r="B12" s="10"/>
      <c r="C12" s="10"/>
      <c r="D12" s="10"/>
      <c r="E12" s="11">
        <f t="shared" si="1"/>
        <v>0</v>
      </c>
      <c r="F12" s="10"/>
      <c r="G12" s="10">
        <f t="shared" si="2"/>
        <v>0</v>
      </c>
      <c r="H12" s="10"/>
      <c r="I12" s="22"/>
      <c r="J12" s="17"/>
    </row>
    <row r="13">
      <c r="A13" s="10" t="s">
        <v>73</v>
      </c>
      <c r="B13" s="10"/>
      <c r="C13" s="10"/>
      <c r="D13" s="10"/>
      <c r="E13" s="11">
        <f t="shared" si="1"/>
        <v>0</v>
      </c>
      <c r="F13" s="10"/>
      <c r="G13" s="10">
        <f t="shared" si="2"/>
        <v>0</v>
      </c>
      <c r="H13" s="10"/>
      <c r="I13" s="17"/>
      <c r="J13" s="17"/>
    </row>
    <row r="14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>
      <c r="A15" s="11"/>
      <c r="B15" s="19" t="s">
        <v>74</v>
      </c>
      <c r="C15" s="20">
        <f>SUM(C2:C13)</f>
        <v>13</v>
      </c>
      <c r="D15" s="20">
        <f>SUM(D2:D14)</f>
        <v>46.79</v>
      </c>
      <c r="E15" s="20">
        <f>SUM(E2:E13)</f>
        <v>64.23</v>
      </c>
      <c r="F15" s="11"/>
      <c r="G15" s="18">
        <f>SUM(G2:G11)</f>
        <v>21.52</v>
      </c>
      <c r="H15" s="11"/>
      <c r="I15" s="11"/>
      <c r="J15" s="1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9" max="9" width="18.38"/>
    <col customWidth="1" min="10" max="10" width="36.25"/>
  </cols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93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82</v>
      </c>
      <c r="C2" s="10">
        <v>1.0</v>
      </c>
      <c r="D2" s="10">
        <v>11.09</v>
      </c>
      <c r="E2" s="11">
        <f t="shared" ref="E2:E11" si="1">C2*D2</f>
        <v>11.09</v>
      </c>
      <c r="F2" s="10">
        <v>3.72</v>
      </c>
      <c r="G2" s="10">
        <f t="shared" ref="G2:G13" si="2">C2*F2</f>
        <v>3.72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83</v>
      </c>
      <c r="C3" s="10">
        <v>4.0</v>
      </c>
      <c r="D3" s="10">
        <v>1.24</v>
      </c>
      <c r="E3" s="11">
        <f t="shared" si="1"/>
        <v>4.96</v>
      </c>
      <c r="F3" s="10">
        <v>0.41</v>
      </c>
      <c r="G3" s="10">
        <f t="shared" si="2"/>
        <v>1.64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84</v>
      </c>
      <c r="C4" s="10">
        <v>1.0</v>
      </c>
      <c r="D4" s="10">
        <v>2.35</v>
      </c>
      <c r="E4" s="11">
        <f t="shared" si="1"/>
        <v>2.35</v>
      </c>
      <c r="F4" s="10">
        <v>0.79</v>
      </c>
      <c r="G4" s="10">
        <f t="shared" si="2"/>
        <v>0.79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94</v>
      </c>
      <c r="C5" s="10">
        <v>1.0</v>
      </c>
      <c r="D5" s="10">
        <v>2.25</v>
      </c>
      <c r="E5" s="11">
        <f t="shared" si="1"/>
        <v>2.25</v>
      </c>
      <c r="F5" s="10">
        <v>0.75</v>
      </c>
      <c r="G5" s="10">
        <f t="shared" si="2"/>
        <v>0.75</v>
      </c>
      <c r="H5" s="10" t="s">
        <v>41</v>
      </c>
      <c r="I5" s="10" t="s">
        <v>42</v>
      </c>
      <c r="J5" s="11"/>
    </row>
    <row r="6">
      <c r="A6" s="10" t="s">
        <v>50</v>
      </c>
      <c r="B6" s="10" t="s">
        <v>95</v>
      </c>
      <c r="C6" s="10">
        <v>1.0</v>
      </c>
      <c r="D6" s="10">
        <v>1.35</v>
      </c>
      <c r="E6" s="11">
        <f t="shared" si="1"/>
        <v>1.35</v>
      </c>
      <c r="F6" s="10">
        <v>0.44</v>
      </c>
      <c r="G6" s="10">
        <f t="shared" si="2"/>
        <v>0.44</v>
      </c>
      <c r="H6" s="10" t="s">
        <v>41</v>
      </c>
      <c r="I6" s="19" t="s">
        <v>96</v>
      </c>
      <c r="J6" s="10" t="s">
        <v>97</v>
      </c>
    </row>
    <row r="7">
      <c r="A7" s="10" t="s">
        <v>52</v>
      </c>
      <c r="B7" s="10" t="s">
        <v>98</v>
      </c>
      <c r="C7" s="10">
        <v>1.0</v>
      </c>
      <c r="D7" s="10">
        <v>2.54</v>
      </c>
      <c r="E7" s="11">
        <f t="shared" si="1"/>
        <v>2.54</v>
      </c>
      <c r="F7" s="10">
        <v>0.85</v>
      </c>
      <c r="G7" s="10">
        <f t="shared" si="2"/>
        <v>0.85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99</v>
      </c>
      <c r="C8" s="10">
        <v>1.0</v>
      </c>
      <c r="D8" s="10">
        <v>25.64</v>
      </c>
      <c r="E8" s="11">
        <f t="shared" si="1"/>
        <v>25.64</v>
      </c>
      <c r="F8" s="10">
        <v>8.6</v>
      </c>
      <c r="G8" s="10">
        <f t="shared" si="2"/>
        <v>8.6</v>
      </c>
      <c r="H8" s="10" t="s">
        <v>41</v>
      </c>
      <c r="I8" s="10" t="s">
        <v>42</v>
      </c>
      <c r="J8" s="17"/>
    </row>
    <row r="9">
      <c r="A9" s="10" t="s">
        <v>64</v>
      </c>
      <c r="B9" s="10" t="s">
        <v>100</v>
      </c>
      <c r="C9" s="10">
        <v>1.0</v>
      </c>
      <c r="D9" s="10">
        <v>6.9</v>
      </c>
      <c r="E9" s="11">
        <f t="shared" si="1"/>
        <v>6.9</v>
      </c>
      <c r="F9" s="10">
        <v>2.31</v>
      </c>
      <c r="G9" s="10">
        <f t="shared" si="2"/>
        <v>2.31</v>
      </c>
      <c r="H9" s="10" t="s">
        <v>41</v>
      </c>
      <c r="I9" s="10" t="s">
        <v>87</v>
      </c>
      <c r="J9" s="17"/>
    </row>
    <row r="10">
      <c r="A10" s="10" t="s">
        <v>67</v>
      </c>
      <c r="B10" s="10" t="s">
        <v>101</v>
      </c>
      <c r="C10" s="10">
        <v>1.0</v>
      </c>
      <c r="D10" s="10">
        <v>8.78</v>
      </c>
      <c r="E10" s="11">
        <f t="shared" si="1"/>
        <v>8.78</v>
      </c>
      <c r="F10" s="10">
        <v>2.94</v>
      </c>
      <c r="G10" s="10">
        <f t="shared" si="2"/>
        <v>2.94</v>
      </c>
      <c r="H10" s="10" t="s">
        <v>41</v>
      </c>
      <c r="I10" s="10" t="s">
        <v>87</v>
      </c>
      <c r="J10" s="17" t="s">
        <v>102</v>
      </c>
    </row>
    <row r="11">
      <c r="A11" s="10" t="s">
        <v>69</v>
      </c>
      <c r="B11" s="10"/>
      <c r="C11" s="10"/>
      <c r="D11" s="10"/>
      <c r="E11" s="11">
        <f t="shared" si="1"/>
        <v>0</v>
      </c>
      <c r="F11" s="10"/>
      <c r="G11" s="10">
        <f t="shared" si="2"/>
        <v>0</v>
      </c>
      <c r="H11" s="10"/>
      <c r="I11" s="10"/>
      <c r="J11" s="17"/>
    </row>
    <row r="12">
      <c r="A12" s="10" t="s">
        <v>72</v>
      </c>
      <c r="B12" s="10"/>
      <c r="C12" s="10"/>
      <c r="D12" s="10"/>
      <c r="E12" s="11"/>
      <c r="F12" s="10"/>
      <c r="G12" s="10">
        <f t="shared" si="2"/>
        <v>0</v>
      </c>
      <c r="H12" s="10"/>
      <c r="I12" s="22"/>
      <c r="J12" s="17"/>
    </row>
    <row r="13">
      <c r="A13" s="10" t="s">
        <v>73</v>
      </c>
      <c r="B13" s="10"/>
      <c r="C13" s="10"/>
      <c r="D13" s="10"/>
      <c r="E13" s="11"/>
      <c r="F13" s="10"/>
      <c r="G13" s="10">
        <f t="shared" si="2"/>
        <v>0</v>
      </c>
      <c r="H13" s="10"/>
      <c r="I13" s="17"/>
      <c r="J13" s="17"/>
    </row>
    <row r="14">
      <c r="A14" s="11"/>
      <c r="B14" s="23" t="s">
        <v>29</v>
      </c>
      <c r="C14" s="18">
        <f>SUM(C2:C13)</f>
        <v>12</v>
      </c>
      <c r="D14" s="18"/>
      <c r="E14" s="18">
        <f>SUM(E2:E13)</f>
        <v>65.86</v>
      </c>
      <c r="F14" s="18"/>
      <c r="G14" s="18">
        <f>SUM(G2:G13)</f>
        <v>22.04</v>
      </c>
      <c r="H14" s="11"/>
      <c r="I14" s="11"/>
      <c r="J14" s="1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93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82</v>
      </c>
      <c r="C2" s="10">
        <v>1.0</v>
      </c>
      <c r="D2" s="10">
        <v>9.8</v>
      </c>
      <c r="E2" s="11">
        <f t="shared" ref="E2:E7" si="1">C2*D2</f>
        <v>9.8</v>
      </c>
      <c r="F2" s="10">
        <v>3.29</v>
      </c>
      <c r="G2" s="10">
        <f t="shared" ref="G2:G13" si="2">C2*F2</f>
        <v>3.29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83</v>
      </c>
      <c r="C3" s="10">
        <v>1.0</v>
      </c>
      <c r="D3" s="10">
        <v>6.2</v>
      </c>
      <c r="E3" s="11">
        <f t="shared" si="1"/>
        <v>6.2</v>
      </c>
      <c r="F3" s="10">
        <v>2.08</v>
      </c>
      <c r="G3" s="10">
        <f t="shared" si="2"/>
        <v>2.08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84</v>
      </c>
      <c r="C4" s="10">
        <v>1.0</v>
      </c>
      <c r="D4" s="10">
        <v>6.2</v>
      </c>
      <c r="E4" s="11">
        <f t="shared" si="1"/>
        <v>6.2</v>
      </c>
      <c r="F4" s="10">
        <v>2.08</v>
      </c>
      <c r="G4" s="10">
        <f t="shared" si="2"/>
        <v>2.08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103</v>
      </c>
      <c r="C5" s="10">
        <v>2.0</v>
      </c>
      <c r="D5" s="10">
        <v>9.07</v>
      </c>
      <c r="E5" s="11">
        <f t="shared" si="1"/>
        <v>18.14</v>
      </c>
      <c r="F5" s="10">
        <v>3.04</v>
      </c>
      <c r="G5" s="10">
        <f t="shared" si="2"/>
        <v>6.08</v>
      </c>
      <c r="H5" s="10" t="s">
        <v>41</v>
      </c>
      <c r="I5" s="10" t="s">
        <v>42</v>
      </c>
      <c r="J5" s="11"/>
    </row>
    <row r="6">
      <c r="A6" s="10" t="s">
        <v>50</v>
      </c>
      <c r="B6" s="10" t="s">
        <v>86</v>
      </c>
      <c r="C6" s="10">
        <v>4.0</v>
      </c>
      <c r="D6" s="10">
        <v>0.36</v>
      </c>
      <c r="E6" s="11">
        <f t="shared" si="1"/>
        <v>1.44</v>
      </c>
      <c r="F6" s="10">
        <v>0.12</v>
      </c>
      <c r="G6" s="10">
        <f t="shared" si="2"/>
        <v>0.48</v>
      </c>
      <c r="H6" s="10" t="s">
        <v>41</v>
      </c>
      <c r="I6" s="10" t="s">
        <v>42</v>
      </c>
      <c r="J6" s="10"/>
    </row>
    <row r="7">
      <c r="A7" s="10" t="s">
        <v>52</v>
      </c>
      <c r="B7" s="10" t="s">
        <v>104</v>
      </c>
      <c r="C7" s="10">
        <v>4.0</v>
      </c>
      <c r="D7" s="10">
        <v>8.22</v>
      </c>
      <c r="E7" s="11">
        <f t="shared" si="1"/>
        <v>32.88</v>
      </c>
      <c r="F7" s="10">
        <v>2.76</v>
      </c>
      <c r="G7" s="10">
        <f t="shared" si="2"/>
        <v>11.04</v>
      </c>
      <c r="H7" s="10" t="s">
        <v>41</v>
      </c>
      <c r="I7" s="24" t="s">
        <v>105</v>
      </c>
      <c r="J7" s="17"/>
    </row>
    <row r="8">
      <c r="A8" s="10" t="s">
        <v>54</v>
      </c>
      <c r="B8" s="10"/>
      <c r="C8" s="10"/>
      <c r="D8" s="10"/>
      <c r="E8" s="11"/>
      <c r="F8" s="10"/>
      <c r="G8" s="10">
        <f t="shared" si="2"/>
        <v>0</v>
      </c>
      <c r="H8" s="10"/>
      <c r="I8" s="10"/>
      <c r="J8" s="17"/>
    </row>
    <row r="9">
      <c r="A9" s="10" t="s">
        <v>64</v>
      </c>
      <c r="B9" s="10"/>
      <c r="C9" s="10"/>
      <c r="D9" s="10"/>
      <c r="E9" s="11"/>
      <c r="F9" s="10"/>
      <c r="G9" s="10">
        <f t="shared" si="2"/>
        <v>0</v>
      </c>
      <c r="H9" s="10"/>
      <c r="I9" s="10"/>
      <c r="J9" s="17"/>
    </row>
    <row r="10">
      <c r="A10" s="10" t="s">
        <v>67</v>
      </c>
      <c r="B10" s="10"/>
      <c r="C10" s="10"/>
      <c r="D10" s="10"/>
      <c r="E10" s="11"/>
      <c r="F10" s="10"/>
      <c r="G10" s="10">
        <f t="shared" si="2"/>
        <v>0</v>
      </c>
      <c r="H10" s="10"/>
      <c r="I10" s="10"/>
      <c r="J10" s="17"/>
    </row>
    <row r="11">
      <c r="A11" s="10" t="s">
        <v>69</v>
      </c>
      <c r="B11" s="10"/>
      <c r="C11" s="10"/>
      <c r="D11" s="10"/>
      <c r="E11" s="11"/>
      <c r="F11" s="10"/>
      <c r="G11" s="10">
        <f t="shared" si="2"/>
        <v>0</v>
      </c>
      <c r="H11" s="10"/>
      <c r="I11" s="10"/>
      <c r="J11" s="17"/>
    </row>
    <row r="12">
      <c r="A12" s="10" t="s">
        <v>72</v>
      </c>
      <c r="B12" s="10"/>
      <c r="C12" s="10"/>
      <c r="D12" s="10"/>
      <c r="E12" s="11"/>
      <c r="F12" s="10"/>
      <c r="G12" s="10">
        <f t="shared" si="2"/>
        <v>0</v>
      </c>
      <c r="H12" s="10"/>
      <c r="I12" s="22"/>
      <c r="J12" s="17"/>
    </row>
    <row r="13">
      <c r="A13" s="10" t="s">
        <v>73</v>
      </c>
      <c r="B13" s="10"/>
      <c r="C13" s="10"/>
      <c r="D13" s="10"/>
      <c r="E13" s="11"/>
      <c r="F13" s="10"/>
      <c r="G13" s="10">
        <f t="shared" si="2"/>
        <v>0</v>
      </c>
      <c r="H13" s="10"/>
      <c r="I13" s="17"/>
      <c r="J13" s="17"/>
    </row>
    <row r="14">
      <c r="A14" s="11"/>
      <c r="B14" s="10" t="s">
        <v>29</v>
      </c>
      <c r="C14" s="11">
        <f>SUM(C2:C13)</f>
        <v>13</v>
      </c>
      <c r="D14" s="11"/>
      <c r="E14" s="11">
        <f>SUM(E2:E13)</f>
        <v>74.66</v>
      </c>
      <c r="F14" s="11"/>
      <c r="G14" s="11">
        <f>SUM(G2:G13)</f>
        <v>25.05</v>
      </c>
      <c r="H14" s="11"/>
      <c r="I14" s="11"/>
      <c r="J14" s="11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19</v>
      </c>
      <c r="F1" s="16" t="s">
        <v>93</v>
      </c>
      <c r="G1" s="16" t="s">
        <v>35</v>
      </c>
      <c r="H1" s="16" t="s">
        <v>36</v>
      </c>
      <c r="I1" s="16" t="s">
        <v>37</v>
      </c>
      <c r="J1" s="16" t="s">
        <v>38</v>
      </c>
    </row>
    <row r="2">
      <c r="A2" s="10" t="s">
        <v>39</v>
      </c>
      <c r="B2" s="10" t="s">
        <v>40</v>
      </c>
      <c r="C2" s="10">
        <v>1.0</v>
      </c>
      <c r="D2" s="10">
        <v>9.87</v>
      </c>
      <c r="E2" s="11">
        <f t="shared" ref="E2:E18" si="1">C2*D2</f>
        <v>9.87</v>
      </c>
      <c r="F2" s="10">
        <v>3.31</v>
      </c>
      <c r="G2" s="10">
        <f t="shared" ref="G2:G22" si="2">C2*F2</f>
        <v>3.31</v>
      </c>
      <c r="H2" s="10" t="s">
        <v>41</v>
      </c>
      <c r="I2" s="10" t="s">
        <v>42</v>
      </c>
      <c r="J2" s="11"/>
    </row>
    <row r="3">
      <c r="A3" s="10" t="s">
        <v>43</v>
      </c>
      <c r="B3" s="10" t="s">
        <v>44</v>
      </c>
      <c r="C3" s="10">
        <v>1.0</v>
      </c>
      <c r="D3" s="10">
        <v>8.88</v>
      </c>
      <c r="E3" s="11">
        <f t="shared" si="1"/>
        <v>8.88</v>
      </c>
      <c r="F3" s="10">
        <v>2.98</v>
      </c>
      <c r="G3" s="10">
        <f t="shared" si="2"/>
        <v>2.98</v>
      </c>
      <c r="H3" s="10" t="s">
        <v>41</v>
      </c>
      <c r="I3" s="10" t="s">
        <v>42</v>
      </c>
      <c r="J3" s="11"/>
    </row>
    <row r="4">
      <c r="A4" s="10" t="s">
        <v>45</v>
      </c>
      <c r="B4" s="10" t="s">
        <v>59</v>
      </c>
      <c r="C4" s="10">
        <v>2.0</v>
      </c>
      <c r="D4" s="10">
        <v>1.24</v>
      </c>
      <c r="E4" s="11">
        <f t="shared" si="1"/>
        <v>2.48</v>
      </c>
      <c r="F4" s="10">
        <v>0.41</v>
      </c>
      <c r="G4" s="10">
        <f t="shared" si="2"/>
        <v>0.82</v>
      </c>
      <c r="H4" s="10" t="s">
        <v>41</v>
      </c>
      <c r="I4" s="10" t="s">
        <v>42</v>
      </c>
      <c r="J4" s="11"/>
    </row>
    <row r="5">
      <c r="A5" s="10" t="s">
        <v>47</v>
      </c>
      <c r="B5" s="10" t="s">
        <v>60</v>
      </c>
      <c r="C5" s="10">
        <v>1.0</v>
      </c>
      <c r="D5" s="10">
        <v>2.18</v>
      </c>
      <c r="E5" s="11">
        <f t="shared" si="1"/>
        <v>2.18</v>
      </c>
      <c r="F5" s="10">
        <v>0.73</v>
      </c>
      <c r="G5" s="10">
        <f t="shared" si="2"/>
        <v>0.73</v>
      </c>
      <c r="H5" s="10" t="s">
        <v>41</v>
      </c>
      <c r="I5" s="10" t="s">
        <v>42</v>
      </c>
      <c r="J5" s="11"/>
    </row>
    <row r="6">
      <c r="A6" s="10" t="s">
        <v>50</v>
      </c>
      <c r="B6" s="10" t="s">
        <v>106</v>
      </c>
      <c r="C6" s="10">
        <v>1.0</v>
      </c>
      <c r="D6" s="10">
        <v>2.35</v>
      </c>
      <c r="E6" s="11">
        <f t="shared" si="1"/>
        <v>2.35</v>
      </c>
      <c r="F6" s="10">
        <v>0.79</v>
      </c>
      <c r="G6" s="10">
        <f t="shared" si="2"/>
        <v>0.79</v>
      </c>
      <c r="H6" s="10" t="s">
        <v>41</v>
      </c>
      <c r="I6" s="10" t="s">
        <v>42</v>
      </c>
      <c r="J6" s="10"/>
    </row>
    <row r="7">
      <c r="A7" s="10" t="s">
        <v>52</v>
      </c>
      <c r="B7" s="10" t="s">
        <v>107</v>
      </c>
      <c r="C7" s="10">
        <v>1.0</v>
      </c>
      <c r="D7" s="10">
        <v>2.25</v>
      </c>
      <c r="E7" s="11">
        <f t="shared" si="1"/>
        <v>2.25</v>
      </c>
      <c r="F7" s="10">
        <v>0.75</v>
      </c>
      <c r="G7" s="10">
        <f t="shared" si="2"/>
        <v>0.75</v>
      </c>
      <c r="H7" s="10" t="s">
        <v>41</v>
      </c>
      <c r="I7" s="10" t="s">
        <v>42</v>
      </c>
      <c r="J7" s="17"/>
    </row>
    <row r="8">
      <c r="A8" s="10" t="s">
        <v>54</v>
      </c>
      <c r="B8" s="10" t="s">
        <v>108</v>
      </c>
      <c r="C8" s="10">
        <v>1.0</v>
      </c>
      <c r="D8" s="10">
        <v>25.72</v>
      </c>
      <c r="E8" s="11">
        <f t="shared" si="1"/>
        <v>25.72</v>
      </c>
      <c r="F8" s="10">
        <v>8.62</v>
      </c>
      <c r="G8" s="10">
        <f t="shared" si="2"/>
        <v>8.62</v>
      </c>
      <c r="H8" s="10"/>
      <c r="I8" s="10" t="s">
        <v>42</v>
      </c>
      <c r="J8" s="17"/>
    </row>
    <row r="9">
      <c r="A9" s="10" t="s">
        <v>64</v>
      </c>
      <c r="B9" s="10" t="s">
        <v>109</v>
      </c>
      <c r="C9" s="10">
        <v>1.0</v>
      </c>
      <c r="D9" s="10">
        <v>2.47</v>
      </c>
      <c r="E9" s="11">
        <f t="shared" si="1"/>
        <v>2.47</v>
      </c>
      <c r="F9" s="10">
        <v>0.83</v>
      </c>
      <c r="G9" s="10">
        <f t="shared" si="2"/>
        <v>0.83</v>
      </c>
      <c r="H9" s="10"/>
      <c r="I9" s="10" t="s">
        <v>87</v>
      </c>
      <c r="J9" s="17"/>
    </row>
    <row r="10">
      <c r="A10" s="10" t="s">
        <v>67</v>
      </c>
      <c r="B10" s="10" t="s">
        <v>110</v>
      </c>
      <c r="C10" s="10">
        <v>1.0</v>
      </c>
      <c r="D10" s="10">
        <v>1.06</v>
      </c>
      <c r="E10" s="11">
        <f t="shared" si="1"/>
        <v>1.06</v>
      </c>
      <c r="F10" s="10">
        <v>0.35</v>
      </c>
      <c r="G10" s="10">
        <f t="shared" si="2"/>
        <v>0.35</v>
      </c>
      <c r="H10" s="10"/>
      <c r="I10" s="10" t="s">
        <v>87</v>
      </c>
      <c r="J10" s="17"/>
    </row>
    <row r="11">
      <c r="A11" s="10" t="s">
        <v>69</v>
      </c>
      <c r="B11" s="10" t="s">
        <v>111</v>
      </c>
      <c r="C11" s="10">
        <v>1.0</v>
      </c>
      <c r="D11" s="10">
        <v>0.6</v>
      </c>
      <c r="E11" s="11">
        <f t="shared" si="1"/>
        <v>0.6</v>
      </c>
      <c r="F11" s="10">
        <v>0.2</v>
      </c>
      <c r="G11" s="10">
        <f t="shared" si="2"/>
        <v>0.2</v>
      </c>
      <c r="H11" s="10"/>
      <c r="I11" s="10" t="s">
        <v>42</v>
      </c>
      <c r="J11" s="17"/>
    </row>
    <row r="12">
      <c r="A12" s="10" t="s">
        <v>72</v>
      </c>
      <c r="B12" s="10" t="s">
        <v>112</v>
      </c>
      <c r="C12" s="10">
        <v>2.0</v>
      </c>
      <c r="D12" s="10">
        <v>0.95</v>
      </c>
      <c r="E12" s="11">
        <f t="shared" si="1"/>
        <v>1.9</v>
      </c>
      <c r="F12" s="10">
        <v>0.32</v>
      </c>
      <c r="G12" s="10">
        <f t="shared" si="2"/>
        <v>0.64</v>
      </c>
      <c r="H12" s="10"/>
      <c r="I12" s="10" t="s">
        <v>42</v>
      </c>
      <c r="J12" s="17"/>
    </row>
    <row r="13">
      <c r="A13" s="10" t="s">
        <v>73</v>
      </c>
      <c r="B13" s="10" t="s">
        <v>113</v>
      </c>
      <c r="C13" s="10">
        <v>2.0</v>
      </c>
      <c r="D13" s="10">
        <v>0.96</v>
      </c>
      <c r="E13" s="11">
        <f t="shared" si="1"/>
        <v>1.92</v>
      </c>
      <c r="F13" s="10">
        <v>0.32</v>
      </c>
      <c r="G13" s="10">
        <f t="shared" si="2"/>
        <v>0.64</v>
      </c>
      <c r="H13" s="10"/>
      <c r="I13" s="10" t="s">
        <v>42</v>
      </c>
      <c r="J13" s="17"/>
    </row>
    <row r="14">
      <c r="A14" s="10" t="s">
        <v>114</v>
      </c>
      <c r="B14" s="10" t="s">
        <v>115</v>
      </c>
      <c r="C14" s="10">
        <v>1.0</v>
      </c>
      <c r="D14" s="10">
        <v>7.12</v>
      </c>
      <c r="E14" s="11">
        <f t="shared" si="1"/>
        <v>7.12</v>
      </c>
      <c r="F14" s="10">
        <v>2.39</v>
      </c>
      <c r="G14" s="10">
        <f t="shared" si="2"/>
        <v>2.39</v>
      </c>
      <c r="H14" s="11"/>
      <c r="I14" s="10" t="s">
        <v>42</v>
      </c>
      <c r="J14" s="11"/>
    </row>
    <row r="15">
      <c r="A15" s="10" t="s">
        <v>116</v>
      </c>
      <c r="B15" s="10" t="s">
        <v>117</v>
      </c>
      <c r="C15" s="10">
        <v>1.0</v>
      </c>
      <c r="D15" s="10">
        <v>7.0</v>
      </c>
      <c r="E15" s="11">
        <f t="shared" si="1"/>
        <v>7</v>
      </c>
      <c r="F15" s="10">
        <v>2.35</v>
      </c>
      <c r="G15" s="10">
        <f t="shared" si="2"/>
        <v>2.35</v>
      </c>
      <c r="H15" s="11"/>
      <c r="I15" s="10" t="s">
        <v>42</v>
      </c>
      <c r="J15" s="11"/>
    </row>
    <row r="16">
      <c r="A16" s="10" t="s">
        <v>118</v>
      </c>
      <c r="B16" s="10" t="s">
        <v>119</v>
      </c>
      <c r="C16" s="10">
        <v>1.0</v>
      </c>
      <c r="D16" s="10">
        <v>7.15</v>
      </c>
      <c r="E16" s="11">
        <f t="shared" si="1"/>
        <v>7.15</v>
      </c>
      <c r="F16" s="10">
        <v>2.4</v>
      </c>
      <c r="G16" s="10">
        <f t="shared" si="2"/>
        <v>2.4</v>
      </c>
      <c r="H16" s="11"/>
      <c r="I16" s="10" t="s">
        <v>42</v>
      </c>
      <c r="J16" s="11"/>
    </row>
    <row r="17">
      <c r="A17" s="10" t="s">
        <v>120</v>
      </c>
      <c r="B17" s="10" t="s">
        <v>121</v>
      </c>
      <c r="C17" s="10">
        <v>1.0</v>
      </c>
      <c r="D17" s="10">
        <v>11.52</v>
      </c>
      <c r="E17" s="11">
        <f t="shared" si="1"/>
        <v>11.52</v>
      </c>
      <c r="F17" s="10">
        <v>3.86</v>
      </c>
      <c r="G17" s="10">
        <f t="shared" si="2"/>
        <v>3.86</v>
      </c>
      <c r="H17" s="11"/>
      <c r="I17" s="10" t="s">
        <v>122</v>
      </c>
      <c r="J17" s="11"/>
    </row>
    <row r="18">
      <c r="A18" s="10" t="s">
        <v>123</v>
      </c>
      <c r="B18" s="10" t="s">
        <v>124</v>
      </c>
      <c r="C18" s="10">
        <v>4.0</v>
      </c>
      <c r="D18" s="10">
        <v>6.7</v>
      </c>
      <c r="E18" s="11">
        <f t="shared" si="1"/>
        <v>26.8</v>
      </c>
      <c r="F18" s="10">
        <v>2.25</v>
      </c>
      <c r="G18" s="10">
        <f t="shared" si="2"/>
        <v>9</v>
      </c>
      <c r="H18" s="11"/>
      <c r="I18" s="10" t="s">
        <v>125</v>
      </c>
      <c r="J18" s="11"/>
    </row>
    <row r="19">
      <c r="A19" s="10" t="s">
        <v>126</v>
      </c>
      <c r="B19" s="11"/>
      <c r="C19" s="11"/>
      <c r="D19" s="11"/>
      <c r="E19" s="11"/>
      <c r="F19" s="11"/>
      <c r="G19" s="10">
        <f t="shared" si="2"/>
        <v>0</v>
      </c>
      <c r="H19" s="11"/>
      <c r="I19" s="11"/>
      <c r="J19" s="11"/>
    </row>
    <row r="20">
      <c r="A20" s="10" t="s">
        <v>127</v>
      </c>
      <c r="B20" s="11"/>
      <c r="C20" s="11"/>
      <c r="D20" s="11"/>
      <c r="E20" s="11"/>
      <c r="F20" s="11"/>
      <c r="G20" s="10">
        <f t="shared" si="2"/>
        <v>0</v>
      </c>
      <c r="H20" s="11"/>
      <c r="I20" s="11"/>
      <c r="J20" s="11"/>
    </row>
    <row r="21">
      <c r="A21" s="10" t="s">
        <v>128</v>
      </c>
      <c r="B21" s="11"/>
      <c r="C21" s="11"/>
      <c r="D21" s="11"/>
      <c r="E21" s="11"/>
      <c r="F21" s="11"/>
      <c r="G21" s="10">
        <f t="shared" si="2"/>
        <v>0</v>
      </c>
      <c r="H21" s="11"/>
      <c r="I21" s="11"/>
      <c r="J21" s="11"/>
    </row>
    <row r="22">
      <c r="A22" s="10" t="s">
        <v>129</v>
      </c>
      <c r="B22" s="11"/>
      <c r="C22" s="11"/>
      <c r="D22" s="11"/>
      <c r="E22" s="11"/>
      <c r="F22" s="11"/>
      <c r="G22" s="10">
        <f t="shared" si="2"/>
        <v>0</v>
      </c>
      <c r="H22" s="11"/>
      <c r="I22" s="11"/>
      <c r="J22" s="11"/>
    </row>
    <row r="23">
      <c r="A23" s="10"/>
      <c r="B23" s="10" t="s">
        <v>29</v>
      </c>
      <c r="C23" s="11">
        <f>SUM(C2:C22)</f>
        <v>23</v>
      </c>
      <c r="D23" s="11"/>
      <c r="E23" s="11">
        <f>SUM(E2:E22)</f>
        <v>121.27</v>
      </c>
      <c r="F23" s="11"/>
      <c r="G23" s="10">
        <f>SUM(G2:G22)</f>
        <v>40.66</v>
      </c>
      <c r="H23" s="11"/>
      <c r="I23" s="11"/>
      <c r="J23" s="11"/>
    </row>
  </sheetData>
  <drawing r:id="rId1"/>
</worksheet>
</file>