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200" windowHeight="7305" tabRatio="937"/>
  </bookViews>
  <sheets>
    <sheet name="umowa-autor suplementu" sheetId="2" r:id="rId1"/>
    <sheet name="Arkusz6" sheetId="9" state="hidden" r:id="rId2"/>
    <sheet name="Arkusz7" sheetId="10" state="hidden" r:id="rId3"/>
    <sheet name="Arkusz12" sheetId="15" state="hidden" r:id="rId4"/>
  </sheets>
  <calcPr calcId="152511"/>
</workbook>
</file>

<file path=xl/calcChain.xml><?xml version="1.0" encoding="utf-8"?>
<calcChain xmlns="http://schemas.openxmlformats.org/spreadsheetml/2006/main">
  <c r="A1" i="15" l="1"/>
  <c r="A11" i="15" s="1"/>
  <c r="J11" i="15" s="1"/>
  <c r="A1" i="10" l="1"/>
  <c r="A11" i="10" s="1"/>
  <c r="J11" i="10" s="1"/>
  <c r="A3" i="15"/>
  <c r="A4" i="15" s="1"/>
  <c r="A5" i="15" s="1"/>
  <c r="A13" i="15"/>
  <c r="A3" i="10" l="1"/>
  <c r="F3" i="10" s="1"/>
  <c r="A13" i="10"/>
  <c r="A1" i="9"/>
  <c r="E5" i="15"/>
  <c r="C5" i="15"/>
  <c r="F5" i="15"/>
  <c r="D5" i="15"/>
  <c r="A6" i="15"/>
  <c r="E4" i="15"/>
  <c r="G4" i="15"/>
  <c r="F4" i="15"/>
  <c r="H4" i="15"/>
  <c r="D4" i="15"/>
  <c r="C4" i="15"/>
  <c r="C3" i="15"/>
  <c r="E3" i="15"/>
  <c r="D3" i="15"/>
  <c r="F3" i="15"/>
  <c r="D3" i="10" l="1"/>
  <c r="E3" i="10"/>
  <c r="A4" i="10"/>
  <c r="D4" i="10" s="1"/>
  <c r="C3" i="10"/>
  <c r="J4" i="15"/>
  <c r="A13" i="9"/>
  <c r="A11" i="9"/>
  <c r="J11" i="9" s="1"/>
  <c r="A3" i="9"/>
  <c r="J3" i="15"/>
  <c r="J5" i="15"/>
  <c r="C6" i="15"/>
  <c r="D6" i="15"/>
  <c r="F6" i="15"/>
  <c r="A7" i="15"/>
  <c r="E6" i="15" s="1"/>
  <c r="G4" i="10"/>
  <c r="C4" i="10"/>
  <c r="A5" i="10"/>
  <c r="E4" i="10" l="1"/>
  <c r="J4" i="10" s="1"/>
  <c r="J3" i="10"/>
  <c r="H4" i="10"/>
  <c r="F4" i="10"/>
  <c r="F3" i="9"/>
  <c r="D3" i="9"/>
  <c r="A4" i="9"/>
  <c r="E3" i="9"/>
  <c r="C3" i="9"/>
  <c r="E7" i="15"/>
  <c r="G7" i="15"/>
  <c r="C7" i="15"/>
  <c r="F7" i="15"/>
  <c r="H7" i="15"/>
  <c r="D7" i="15"/>
  <c r="A8" i="15"/>
  <c r="J6" i="15"/>
  <c r="D5" i="10"/>
  <c r="C5" i="10"/>
  <c r="F5" i="10"/>
  <c r="E5" i="10"/>
  <c r="A6" i="10"/>
  <c r="J3" i="9" l="1"/>
  <c r="G4" i="9"/>
  <c r="F4" i="9"/>
  <c r="D4" i="9"/>
  <c r="E4" i="9"/>
  <c r="C4" i="9"/>
  <c r="H4" i="9"/>
  <c r="A5" i="9"/>
  <c r="J7" i="15"/>
  <c r="E8" i="15"/>
  <c r="C8" i="15"/>
  <c r="F8" i="15"/>
  <c r="D8" i="15"/>
  <c r="A9" i="15"/>
  <c r="J5" i="10"/>
  <c r="F6" i="10"/>
  <c r="C6" i="10"/>
  <c r="E6" i="10"/>
  <c r="A7" i="10"/>
  <c r="D6" i="10"/>
  <c r="J4" i="9" l="1"/>
  <c r="C5" i="9"/>
  <c r="A6" i="9"/>
  <c r="D5" i="9"/>
  <c r="F5" i="9"/>
  <c r="E5" i="9"/>
  <c r="J8" i="15"/>
  <c r="C9" i="15"/>
  <c r="E9" i="15"/>
  <c r="D9" i="15"/>
  <c r="F9" i="15"/>
  <c r="A10" i="15"/>
  <c r="J6" i="10"/>
  <c r="H7" i="10"/>
  <c r="D7" i="10"/>
  <c r="G7" i="10"/>
  <c r="C7" i="10"/>
  <c r="A8" i="10"/>
  <c r="F7" i="10"/>
  <c r="E7" i="10"/>
  <c r="J5" i="9" l="1"/>
  <c r="E6" i="9"/>
  <c r="A7" i="9"/>
  <c r="F6" i="9"/>
  <c r="D6" i="9"/>
  <c r="C6" i="9"/>
  <c r="E10" i="15"/>
  <c r="C10" i="15"/>
  <c r="F10" i="15"/>
  <c r="H10" i="15"/>
  <c r="D10" i="15"/>
  <c r="G10" i="15"/>
  <c r="J9" i="15"/>
  <c r="D8" i="10"/>
  <c r="C8" i="10"/>
  <c r="F8" i="10"/>
  <c r="E8" i="10"/>
  <c r="A9" i="10"/>
  <c r="J7" i="10"/>
  <c r="J6" i="9" l="1"/>
  <c r="C7" i="9"/>
  <c r="F7" i="9"/>
  <c r="H7" i="9"/>
  <c r="D7" i="9"/>
  <c r="E7" i="9"/>
  <c r="G7" i="9"/>
  <c r="A8" i="9"/>
  <c r="J10" i="15"/>
  <c r="E13" i="15" s="1"/>
  <c r="F9" i="10"/>
  <c r="E9" i="10"/>
  <c r="A10" i="10"/>
  <c r="D9" i="10"/>
  <c r="C9" i="10"/>
  <c r="J8" i="10"/>
  <c r="J7" i="9" l="1"/>
  <c r="C8" i="9"/>
  <c r="D8" i="9"/>
  <c r="F8" i="9"/>
  <c r="E8" i="9"/>
  <c r="A9" i="9"/>
  <c r="J9" i="10"/>
  <c r="H10" i="10"/>
  <c r="D10" i="10"/>
  <c r="G10" i="10"/>
  <c r="C10" i="10"/>
  <c r="F10" i="10"/>
  <c r="E10" i="10"/>
  <c r="J8" i="9" l="1"/>
  <c r="E9" i="9"/>
  <c r="F9" i="9"/>
  <c r="D9" i="9"/>
  <c r="C9" i="9"/>
  <c r="A10" i="9"/>
  <c r="J10" i="10"/>
  <c r="E13" i="10" s="1"/>
  <c r="J9" i="9" l="1"/>
  <c r="D10" i="9"/>
  <c r="E10" i="9"/>
  <c r="C10" i="9"/>
  <c r="F10" i="9"/>
  <c r="H10" i="9"/>
  <c r="G10" i="9"/>
  <c r="J10" i="9" l="1"/>
  <c r="E13" i="9" s="1"/>
</calcChain>
</file>

<file path=xl/sharedStrings.xml><?xml version="1.0" encoding="utf-8"?>
<sst xmlns="http://schemas.openxmlformats.org/spreadsheetml/2006/main" count="195" uniqueCount="165">
  <si>
    <t>pomiędzy:</t>
  </si>
  <si>
    <t>zwanym w treści umowy "Zamawiającym",</t>
  </si>
  <si>
    <t>§ 1</t>
  </si>
  <si>
    <t>§ 2</t>
  </si>
  <si>
    <t>§ 3</t>
  </si>
  <si>
    <t>§ 4</t>
  </si>
  <si>
    <t>§ 5</t>
  </si>
  <si>
    <t>§ 6</t>
  </si>
  <si>
    <t>3. W przypadku szkody wynikłej z niewykonania lub nienależytego wykonania umowy, przewyższającej wysokość zastrzeżonych kar umownych, Zamawiającemu przysługuje prawo dochodzenia odszkodowania na zasadach ogólnych.</t>
  </si>
  <si>
    <t>§ 7</t>
  </si>
  <si>
    <t>1. Zamawiający będzie upoważniony do odstąpienia od umowy lub jej części w sytuacji:</t>
  </si>
  <si>
    <t>§ 8</t>
  </si>
  <si>
    <t>§ 9</t>
  </si>
  <si>
    <t>§ 10</t>
  </si>
  <si>
    <t>§ 11</t>
  </si>
  <si>
    <t>§ 12</t>
  </si>
  <si>
    <t>Skarbem Państwa – Ośrodkiem Rozwoju Edukacji (ORE), z siedzibą w Warszawie</t>
  </si>
  <si>
    <t>Al. Ujazdowskie 28, NIP: 701-02-11-452, REGON: 142143583</t>
  </si>
  <si>
    <t xml:space="preserve">w imieniu, którego działa:     </t>
  </si>
  <si>
    <t>a Wykonawcą:</t>
  </si>
  <si>
    <t>1. Panią/Panem</t>
  </si>
  <si>
    <t xml:space="preserve">2. Zamawiający oświadczenie o odstąpieniu od umowy może złożyć w terminie 30 dni od dnia powzięcia informacji o wystąpieniu okoliczności umożliwiających odstąpienie od umowy.
</t>
  </si>
  <si>
    <t>……………………………</t>
  </si>
  <si>
    <t>………………………….</t>
  </si>
  <si>
    <t>Zamawiający</t>
  </si>
  <si>
    <t>Wykonawca</t>
  </si>
  <si>
    <t>PESEL</t>
  </si>
  <si>
    <t>1. Pani/Pan</t>
  </si>
  <si>
    <t>zwanymi dalej każdy: "Wykonawcą", zwanymi dalej łącznie "Stronami".</t>
  </si>
  <si>
    <t xml:space="preserve">UMOWA  NR </t>
  </si>
  <si>
    <t>roku, pomiędzy</t>
  </si>
  <si>
    <t>Zawarta w dniu</t>
  </si>
  <si>
    <t>……………………………………..</t>
  </si>
  <si>
    <t>jeżeli "naście"</t>
  </si>
  <si>
    <t>0-5</t>
  </si>
  <si>
    <t>6-9</t>
  </si>
  <si>
    <t>dodatek</t>
  </si>
  <si>
    <t>sumuj te ciągi</t>
  </si>
  <si>
    <t>Słownie:</t>
  </si>
  <si>
    <t>NIP:</t>
  </si>
  <si>
    <t>………………………………………….</t>
  </si>
  <si>
    <t>zamieszkałą/-łym w:</t>
  </si>
  <si>
    <t>1. Wykonawca oświadcza, że posiada szczegółową wiedzę, doświadczenie i kwalifikacje niezbędne do realizacji przedmiotu umowy wskazanego w § 2 ust 1.</t>
  </si>
  <si>
    <t>2. Wykonawca zobowiązuje się zrealizować przedmiot umowy z należytą starannością.</t>
  </si>
  <si>
    <t>4. W przypadku powierzenia przez Wykonawcę wykonania dzieła osobom trzecim w całości lub w części, Wykonawca odpowiada za działania i zaniechania tych osób, jak za własne działania lub zaniechania.</t>
  </si>
  <si>
    <t>5. Wykonawca jest zobowiązany do udzielania Zamawiającemu, na jego żądanie, wszelkich wiadomości o przebiegu wykonywania przez Wykonawcę dzieła i umożliwienia mu dokonywania kontroli prawidłowości tego wykonania.</t>
  </si>
  <si>
    <t>z zastrzeżeniem, że mogą one równocześnie z przesłaniem na piśmie zostać przekazane drogą elektroniczną.</t>
  </si>
  <si>
    <t>6. Wykonawca jest zobowiązany niezwłocznie, na piśmie, pod rygorem nieważności, informować Zamawiającego o wszelkich istotnych okolicznościach, które mogą mieć wpływ na realizację postanowień umowy. Korespondencja w sprawach bieżących dotyczących realizacji umowy odbywać się będzie drogą elektroniczną i telefoniczną pomiędzy osobami wyznaczonymi do kontaktu przez Strony. Za kontakty w sprawach bieżących dotyczących realizacji umowy nie uważa się:</t>
  </si>
  <si>
    <r>
      <t>1)</t>
    </r>
    <r>
      <rPr>
        <sz val="7"/>
        <color theme="1"/>
        <rFont val="Arial Narrow"/>
        <family val="2"/>
        <charset val="238"/>
      </rPr>
      <t xml:space="preserve">   </t>
    </r>
    <r>
      <rPr>
        <sz val="12"/>
        <color theme="1"/>
        <rFont val="Arial Narrow"/>
        <family val="2"/>
        <charset val="238"/>
      </rPr>
      <t>informacji o okolicznościach mogących mieć wpływ na realizację umowy;</t>
    </r>
  </si>
  <si>
    <t>2) informacji o opóźnieniach i ich przyczynach;</t>
  </si>
  <si>
    <r>
      <t>7. W przypadku zaistnienia okoliczności uniemożliwiającej realizację przedmiotu umowy, Wykonawca jest zobowiązany niezwłocznie, nie później jednak niż w ciągu 3 dni</t>
    </r>
    <r>
      <rPr>
        <b/>
        <sz val="12"/>
        <color theme="1"/>
        <rFont val="Arial Narrow"/>
        <family val="2"/>
        <charset val="238"/>
      </rPr>
      <t xml:space="preserve"> </t>
    </r>
    <r>
      <rPr>
        <sz val="12"/>
        <color theme="1"/>
        <rFont val="Arial Narrow"/>
        <family val="2"/>
        <charset val="238"/>
      </rPr>
      <t>kalendarzowych od zaistnienia takiej sytuacji, na piśmie, pod rygorem nieważności, powiadomić o tym fakcie Zamawiającego na adres wskazany w umowie.</t>
    </r>
  </si>
  <si>
    <t xml:space="preserve">10. Wykonawca zobowiązuje się do zachowania w poufności wszystkich informacji uzyskanych przez niego w związku z zawarciem umowy. </t>
  </si>
  <si>
    <t xml:space="preserve">2. Przez dni robocze należy rozumieć dni od poniedziałku do piątku z wyłączeniem dni ustawowo wolnych od pracy.  </t>
  </si>
  <si>
    <t>6. Za wady strony rozumieją wady merytoryczne oraz wady techniczne/technologiczne, to znaczy dzieło będzie niezgodne z wymaganiami określonymi przez Zamawiającego w niniejszej umowie i załącznikach do umowy.</t>
  </si>
  <si>
    <t>7. Stwierdzenie przez Zamawiającego usunięcia przez Wykonawcę wad będzie stanowić podstawę do sporządzenia protokołu odbioru bez zastrzeżeń.</t>
  </si>
  <si>
    <t>8. Przekazanie dzieła Wykonawcy w przedmiocie usunięcie wad o jakich mowa w ust. 5 może nastąpić tylko raz z zastrzeżeniem, że Zamawiający może wyrazić zgodę na ponowne ich usunięcie, we wskazanym przez Zamawiającego terminie.</t>
  </si>
  <si>
    <t>9. W przypadku nieusunięcia wad przez Wykonawcę zgodnie z postanowieniami niniejszego paragrafu, Zamawiający ma prawo, w terminie 30 dni, odstąpić od umowy oraz naliczyć kary umowne o jakich mowa w § 9 ust. 3 umowy.</t>
  </si>
  <si>
    <t>brutto  słownie:</t>
  </si>
  <si>
    <t xml:space="preserve">4. Zapłata należnego Wykonawcy wynagrodzenia nastąpi w terminie 30 dni od dnia doręczenia prawidłowo wystawionej faktury/rachunku Zamawiającemu. </t>
  </si>
  <si>
    <t>6. Przez dzień zapłaty rozumie się dzień obciążenia rachunku bankowego Zamawiającego.</t>
  </si>
  <si>
    <t>7. Niezależnie od wynagrodzenia o której mowa w ust. 1, Zamawiający ponosi koszty (w ramach umowy zewnętrznej z innym wykonawcą):</t>
  </si>
  <si>
    <r>
      <t>8.</t>
    </r>
    <r>
      <rPr>
        <sz val="7"/>
        <color theme="1"/>
        <rFont val="Arial Narrow"/>
        <family val="2"/>
        <charset val="238"/>
      </rPr>
      <t> </t>
    </r>
    <r>
      <rPr>
        <sz val="12"/>
        <color theme="1"/>
        <rFont val="Arial Narrow"/>
        <family val="2"/>
        <charset val="238"/>
      </rPr>
      <t>Wykonawca ponosi odpowiedzialność za właściwe wystawienie faktury, w tym umieszczenie poprawnej stawki podatku na fakturze. Ewentualne nieprawidłowości w tym zakresie obciążają Wykonawcę.</t>
    </r>
  </si>
  <si>
    <t>9. Strony zgodnie postanawiają, iż kwota o której mowa w § 5 ust. 1 stanowi kwotę brutto, a więc zawiera w sobie należny podatek oraz inne daniny publiczne, które Wykonawca winien odprowadzić zgodnie z właściwymi przepisami do odpowiednich organów.</t>
  </si>
  <si>
    <t>1. Wykonawca oświadcza, że:</t>
  </si>
  <si>
    <t>1)  przysługują lub będą mu przysługiwać nieograniczone prawa autorskie do dzieł powstałych w toku realizacji umowy, a będących utworami w rozumieniu ustawy z dnia 4 lutego 1994 r. o prawie autorskim i prawach pokrewnych (j.t. Dz. U. z 2017 r. poz. 880);</t>
  </si>
  <si>
    <t>2)  wykonanie umowy nie narusza i nie będzie naruszało praw autorskich osób trzecich w tym także praw własności przemysłowej i intelektualnej, w szczególności: praw patentowych, praw autorskich i praw do znaków towarowych;</t>
  </si>
  <si>
    <t>3)  utwory nie zawierają i nie będą zawierały niedozwolonych zapożyczeń z utworów osób trzecich oraz nie będą obciążone żadnymi innymi prawami osób trzecich;</t>
  </si>
  <si>
    <t xml:space="preserve">4)  utwory są i będą wolne od wad, w tym od wad prawnych. </t>
  </si>
  <si>
    <t>2. Wykonawca z chwilą przekazania zaakceptowanego w trybie określonym w § 4 dzieła przenosi na Zamawiającego autorskie prawa majątkowe do zaakceptowanego dzieła na wszystkich znanych w chwili  zawierania umowy polach eksploatacji, a w szczególności:</t>
  </si>
  <si>
    <t>1) w zakresie utrwalania i zwielokrotniania utworu – wytwarzanie określoną techniką egzemplarzy utworu, w tym drukarską reprograficzną, elektroniczną, fotograficzną, cyfrową, audiowizualną, technikami multimedialnymi oraz zapisu magnetycznego obejmujące trwałe lub czasowe utrwalanie lub zwielokrotnianie w całości lub w części, jakimikolwiek środkami i w jakiejkolwiek formie, niezależnie od formatu, systemu lub standardu bez ograniczeń co do ilości egzemplarzy oraz korzystania i rozporządzania tymi egzemplarzami;</t>
  </si>
  <si>
    <t>2) w zakresie obrotu oryginałem albo egzemplarzami, na których utwór utrwalono – wprowadzanie do obrotu, użyczenie lub najem oryginału albo egzemplarzy;</t>
  </si>
  <si>
    <t>3) w zakresie rozpowszechniania utworu w sposób inny niż określony w pkt 2 - publiczne wystawienie, wyświetlenie a także publiczne udostępnianie dzieła w taki sposób, aby każdy mógł mieć do niego dostęp w miejscu i czasie przez siebie wybranym, w tym wprowadzanie do sieci Internet i Intranet i umożliwienie wywoływania na życzenie oraz wprowadzanie do pamięci komputerów i umożliwienie pobrania, bez ograniczeń przedmiotowych, terytorialnych i czasowych i bez względu na przeznaczenie;</t>
  </si>
  <si>
    <t>4) nadawanie za pomocą fonii lub wizji, w sposób bezprzewodowy (drogą naziemną i satelitarną) lub w sposób przewodowy, w dowolnym systemie i standardzie, w tym także poprzez sieci kablowe i platformy cyfrowe;</t>
  </si>
  <si>
    <t>5) trwałe lub czasowe zwielokrotnienie oprogramowania w całości lub w części jakimikolwiek środkami i w jakiejkolwiek formie bez ograniczeń co do ilości egzemplarzy oraz korzystania i rozporządzania tymi egzemplarzami;</t>
  </si>
  <si>
    <t>6) tłumaczenie, przystosowywanie, zmiany układu lub jakiekolwiek innej zmiany w oprogramowaniu;</t>
  </si>
  <si>
    <t>7) rozpowszechnianie, w tym użyczenie lub najem, oprogramowania lub jego kopii</t>
  </si>
  <si>
    <r>
      <t>3.</t>
    </r>
    <r>
      <rPr>
        <sz val="7"/>
        <color theme="1"/>
        <rFont val="Arial Narrow"/>
        <family val="2"/>
        <charset val="238"/>
      </rPr>
      <t> </t>
    </r>
    <r>
      <rPr>
        <sz val="12"/>
        <color theme="1"/>
        <rFont val="Arial Narrow"/>
        <family val="2"/>
        <charset val="238"/>
      </rPr>
      <t>Zamawiający jest uprawniony do dokonywania w utworze koniecznych zmian i modyfikacji wynikających ze sposobu jego wykorzystania, a także tworzenie nowych wersji i adaptacji (tłumaczenie, przystosowanie, zmianę układu lub jakiekolwiek inne zmiany).</t>
    </r>
  </si>
  <si>
    <r>
      <t>4.</t>
    </r>
    <r>
      <rPr>
        <sz val="7"/>
        <color theme="1"/>
        <rFont val="Arial Narrow"/>
        <family val="2"/>
        <charset val="238"/>
      </rPr>
      <t xml:space="preserve"> </t>
    </r>
    <r>
      <rPr>
        <sz val="12"/>
        <color theme="1"/>
        <rFont val="Arial Narrow"/>
        <family val="2"/>
        <charset val="238"/>
      </rPr>
      <t>Zamawiający nabywa własność wszystkich egzemplarzy, na których utwory utrwalono. Wraz z przeniesieniem autorskich praw majątkowych na Zamawiającego przechodzi wyłączne prawo zezwalania na wykonanie autorskiego prawa zależnego obejmujące także zezwolenie na tworzenie opracowań, przeróbek, adaptacji utworu oraz rozporządzanie i korzystanie z takich opracowań na wszystkich polach eksploatacji określonych w niniejszej umowie.</t>
    </r>
  </si>
  <si>
    <r>
      <t xml:space="preserve">5. </t>
    </r>
    <r>
      <rPr>
        <sz val="12"/>
        <color theme="1"/>
        <rFont val="Arial Narrow"/>
        <family val="2"/>
        <charset val="238"/>
      </rPr>
      <t>W przypadku zaistnienia po stronie Zamawiającego potrzeby nabycia praw do utworu na innych polach eksploatacji niż określone w niniejszej umowie, Zamawiający zgłosi taką potrzebę Wykonawcy i Strony w terminie 30 dni zawrą umowę przenoszącą autorskie prawa majątkowe na tych polach eksploatacji na rzecz Zamawiającego – na warunkach takich jak określone w niniejszej umowie.</t>
    </r>
  </si>
  <si>
    <t>6. Wykonawca zobowiązuje się, w terminie 14 dni usuwać stwierdzone przez Zamawiającego wady dzieła zauważone po jego odebraniu o ile wezwanie do poprawy dzieła zostanie złożone przez Zamawiającego w terminie 2 miesięcy od dnia odebrania dzieła. Postanowienia § 8 ust.1 pkt 2 stosuje się odpowiednio.</t>
  </si>
  <si>
    <t>2. W przypadku dochodzenia na drodze sądowej przez osoby trzecie roszczeń wynikających z naruszenia ich praw autorskich przeciwko Zamawiającemu, Wykonawcy będą zobowiązani do przystąpienia w procesie do Zamawiającego i podjęcia wszelkich czynności w celu zwolnienia Zamawiającego z udziału w sprawie pod warunkiem niezwłocznego wezwania Wykonawcy do udziału w sprawie.</t>
  </si>
  <si>
    <t>3. W przypadku zgłoszenia przez osobę trzecią roszczeń związanych ze zgodnym z niniejszą umową wykonywaniem praw autorskich w niej określonych, Wykonawca zobowiązuje się do niezwłocznego wyjaśnienia zaistniałej sytuacji oraz do wystąpienia przeciwko takim roszczeniom na własny koszt i ryzyko oraz zaspokojenia tych roszczeń w sytuacji, gdy ich zasadność zostanie potwierdzona prawomocnym wyrokiem sądu, pod warunkiem niezwłocznego wezwania Wykonawcy do udziału w sprawie.</t>
  </si>
  <si>
    <t>4. W przypadku zgłoszenia wobec Zamawiającego przez osoby trzecie roszczeń związanych ze zgodnym z niniejszą umową wykonywaniem praw autorskich w niej określonych, Wykonawca zobowiązuje się do udzielania Zamawiającemu wszelkich informacji niezbędnych do wyjaśnienia zaistniałej sytuacji.</t>
  </si>
  <si>
    <t>5. W razie, gdy pomimo zgodnego z niniejszą umową wykonywania praw autorskich w niej określonych, na skutek roszczeń osób trzecich, wydane zostało prawomocne orzeczenie zasądzające od Zamawiającego, na rzecz osób trzecich jakiejkolwiek kwoty z tytułu zgodnego z niniejszą umową wykonywania praw autorskich w niej określonych, Wykonawca zobowiązuje się do zwrócenia Zamawiającemu całości prawomocnie zasądzonych przez sąd odszkodowań, kar i kosztów zastępstwa procesowego pokrytych przez Zamawiającego oraz  wydatków,  opłat i kosztów obsługi prawnej, poniesionych przez Zamawiającego w celu odparcia roszczeń w niniejszym zakresie, pod warunkiem niezwłocznego wezwania Wykonawcy do udziału w sprawie.</t>
  </si>
  <si>
    <t xml:space="preserve">1. W razie nienależytego wykonania umowy (lub jej niewykonania) Wykonawca zapłaci  na rzecz Zamawiającego karę umowną w następujących przypadkach i wysokościach:
</t>
  </si>
  <si>
    <t xml:space="preserve">3) z tytułu innego niż wskazane w pkt 1- 2 naruszenia postanowień umowy w wysokości 0,2 % wynagrodzenia, o którym mowa w § 5 ust. 1, a jeżeli naruszenie będzie miało charakter ciągły za każdy dzień trwania naruszenia, lecz nie więcej niż 10% wynagrodzenia, o którym mowa w § 5 ust. 1. </t>
  </si>
  <si>
    <t>2. Kary umowne podlegają sumowaniu, przy czym suma kar umownych, o których mowa w ust. 1 nie może przekroczyć 50% wynagrodzenia, o którym mowa w § 5 ust. 1.</t>
  </si>
  <si>
    <t>4. Zamawiającemu przysługuje uprawnienie do potrącenia kar umownych z wynagrodzenia Wykonawcy.</t>
  </si>
  <si>
    <r>
      <t xml:space="preserve">3) opóźnienia Wykonawcy w oddaniu dzieła, o którym mowa w § 2 ust. 1, o co najmniej 7 dni (dotyczy każdego z terminów wskazanych w umowie oraz </t>
    </r>
    <r>
      <rPr>
        <b/>
        <sz val="12"/>
        <color theme="1"/>
        <rFont val="Arial Narrow"/>
        <family val="2"/>
        <charset val="238"/>
      </rPr>
      <t>w harmonogramie zawartym w załączniku nr 2).</t>
    </r>
    <r>
      <rPr>
        <sz val="12"/>
        <color theme="1"/>
        <rFont val="Arial Narrow"/>
        <family val="2"/>
        <charset val="238"/>
      </rPr>
      <t xml:space="preserve">
</t>
    </r>
  </si>
  <si>
    <t xml:space="preserve">3. W razie odstąpienia od umowy przez Zamawiającego, z przyczyn wskazanych w ust. 1,  a także w razie odstąpienia od umowy przez Wykonawcę z powodu okoliczności leżących po jego stronie Wykonawca zapłaci na rzecz Zamawiającego karę umowną  w wysokości 10 % wynagrodzenia, o którym mowa w § 5 ust. 1. Zamawiający zachowuje przy tym prawo do kar umownych nałożonych na Wykonawcę do chwili odstąpienia od umowy.
</t>
  </si>
  <si>
    <t>1. Wszelkie zmiany postanowień umowy wymagają zachowania formy pisemnej, pod rygorem nieważności.</t>
  </si>
  <si>
    <t>2. Zamawiający zastrzega sobie możliwość zmiany treści umowy w sprawie zamówień publicznych w stosunku do treści oferty, na podstawie której dokonano wyboru Wykonawcy w przypadku zaistnienia następujących okoliczności:</t>
  </si>
  <si>
    <t>3. Osoby odpowiedzialne za wykonywanie niniejszej umowy (osoby do kontaktu):</t>
  </si>
  <si>
    <t>4. W sprawach nieuregulowanych umową zastosowanie mają przepisy Kodeksu cywilnego oraz ustawy z dnia 4 lutego 1994 r. o prawie autorskim i prawach pokrewnych (j.t. Dz. U. z 2017 r. poz. 880).</t>
  </si>
  <si>
    <t xml:space="preserve">5. Nieważność któregokolwiek zapisu umowy nie powoduje nieważności całej umowy. W przypadku, gdy którykolwiek z zapisów umowy zostanie prawomocnie uznany za nieważny, w jego miejsce stosuje się odpowiedni przepis polskiego prawa powszechnie obowiązującego. 
</t>
  </si>
  <si>
    <t>6. Strony zobowiązują się do wzajemnego informowania o zmianach miejsca ich siedziby. W przypadku nie dopełnienia powyższego, korespondencję wysłaną pod ostatni wskazany adres uważa się za skutecznie doręczoną.</t>
  </si>
  <si>
    <t xml:space="preserve">1. W przypadku wystąpienia przeciwko Zamawiającemu przez osoby trzecie z roszczeniami wynikającymi z naruszenia ich praw autorskich, Wykonawca zobowiązuje się do  zaspokojenia i zwolnienia Zamawiającego od prawomocnie zasądzonych świadczeń pod warunkiem niezwłocznego wezwania Wykonawcy do udziału w sprawie. </t>
  </si>
  <si>
    <t>2) w razie nienależytego wykonywania umowy przez Wykonawcę, gdy Wykonawca mimo wezwania do zaniechania naruszeń w terminie 7 dni nie dostosuje się do wezwania Zamawiającego,</t>
  </si>
  <si>
    <t>…………………</t>
  </si>
  <si>
    <t>………………………..</t>
  </si>
  <si>
    <t xml:space="preserve">w kwocie nieprzekraczającej: </t>
  </si>
  <si>
    <t>w podziale na:</t>
  </si>
  <si>
    <t>brutto słownie: …………………..</t>
  </si>
  <si>
    <t>za dzieło wskazane w § 2 ust. 1 pkt 1</t>
  </si>
  <si>
    <t>za dzieło wskazane w § 2 ust. 1 pkt 2</t>
  </si>
  <si>
    <t>…………………………..</t>
  </si>
  <si>
    <t>………………</t>
  </si>
  <si>
    <t>………………….</t>
  </si>
  <si>
    <t>………….</t>
  </si>
  <si>
    <t>……………..</t>
  </si>
  <si>
    <r>
      <t xml:space="preserve">2. Dzieła, o których mowa w ust. 1 wykonane zostaną przez Wykonawcę wspólnie z innym Wykonawcą, którzy wspólnie pracować będą w ramach zespołu, przyjmując domniemanie równych udziałów wkładu twórczego. Członkowie zespołu zobowiązani są do rzetelnej współpracy między sobą i wypracowania wspólnego stanowiska znajdującego odzwierciedlenie w wykonanych przez członków zespołu dziełach. Wykonawcy ponoszą solidarną odpowiedzialność za wykonanie dzieł o którym mowa w ust. 1. </t>
    </r>
    <r>
      <rPr>
        <sz val="12"/>
        <color indexed="8"/>
        <rFont val="Arial Narrow"/>
        <family val="2"/>
        <charset val="238"/>
      </rPr>
      <t xml:space="preserve">
</t>
    </r>
  </si>
  <si>
    <r>
      <t>1.</t>
    </r>
    <r>
      <rPr>
        <sz val="7"/>
        <color theme="1"/>
        <rFont val="Arial Narrow"/>
        <family val="2"/>
        <charset val="238"/>
      </rPr>
      <t>  </t>
    </r>
    <r>
      <rPr>
        <sz val="12"/>
        <color theme="1"/>
        <rFont val="Arial Narrow"/>
        <family val="2"/>
        <charset val="238"/>
      </rPr>
      <t>Wykonawca zobowiązuje się wykonać dzieła i przedłożyć je Zamawiającemu do odbioru w terminach o których mowa w § 2 ust. 1, zwanych dalej „dniem przedłożenia”, zgodnie z</t>
    </r>
    <r>
      <rPr>
        <b/>
        <sz val="12"/>
        <color theme="1"/>
        <rFont val="Arial Narrow"/>
        <family val="2"/>
        <charset val="238"/>
      </rPr>
      <t xml:space="preserve"> harmonogramem</t>
    </r>
    <r>
      <rPr>
        <sz val="12"/>
        <color theme="1"/>
        <rFont val="Arial Narrow"/>
        <family val="2"/>
        <charset val="238"/>
      </rPr>
      <t xml:space="preserve"> realizacji umowy, stanowiącym </t>
    </r>
    <r>
      <rPr>
        <b/>
        <sz val="12"/>
        <color theme="1"/>
        <rFont val="Arial Narrow"/>
        <family val="2"/>
        <charset val="238"/>
      </rPr>
      <t xml:space="preserve">załącznik nr 2 </t>
    </r>
    <r>
      <rPr>
        <sz val="12"/>
        <color theme="1"/>
        <rFont val="Arial Narrow"/>
        <family val="2"/>
        <charset val="238"/>
      </rPr>
      <t>do umowy. Przedłożenie dzieł do odbioru następować będzie w postaci wskazanej w § 2 ust. 1.</t>
    </r>
  </si>
  <si>
    <t>10. Dzieła o których mowa w § 2 ust.1 muszą być zgodne z aktualnym, na dzień odbioru dzieł polskim prawem oświatowym.</t>
  </si>
  <si>
    <t>a)………………………</t>
  </si>
  <si>
    <t>b)………………………</t>
  </si>
  <si>
    <t>8. Wykonawca zobowiązuje się do informowania o współfinansowaniu umowy przez Unię Europejską w ramach Europejskiego Funduszu Społecznego zgodnie z zapisami zawartymi w „Wytycznych dotyczących oznaczania projektów w ramach Programu Operacyjnego Wiedza, Edukacja, Rozwój”, które są dostępne na stronie internetowej http://www.power.gov.pl. Wytworzone dzieło zostanie oznaczone przez Wykonawcę informacjami, o których mowa w zdaniu poprzedzającym według wskazówek Zamawiającego, które zostaną przekazane Wykonawcy w dniu podpisania umowy. Wykonawca zobowiązuje się do przestrzegania aktualnych wytycznych w sprawie kwalifikowalności wydatków w ramach Programu Operacyjnego Wiedza Edukacja Rozwój.</t>
  </si>
  <si>
    <t>§ 13</t>
  </si>
  <si>
    <t>Na podstawie art. 24 ust. 1 ustawy z dnia 29 sierpnia 1997 r. o ochronie danych osobowych (Dz.U. z 2016 r., poz. 922) informuję, że administratorem danych osobowych Wykonawcy jest Ośrodek Rozwoju Edukacji z siedzibą w Warszawie (00-478), przy ul. Aleje Ujazdowskie 28. Dane osobowe będą przetwarzane w celach związanych z zawarciem i realizacją niniejszej umowy. W razie takiej konieczności dane mogą być udostępnione innym podmiotom upoważnionym na podstawie przepisów prawa. Zamawiający informuje Wykonawcę, że przysługuje mu prawo dostępu do treści swoich danych oraz ich poprawiania. Podanie danych jest dobrowolne, ale niezbędne do realizacji ww. celów.</t>
  </si>
  <si>
    <r>
      <t xml:space="preserve">3. Ze strony Zamawiającego osobą, która dokona odbioru dzieła, będzie każdorazowo: .............................................  Zmiana osoby, o której mowa w zdaniu poprzedzającym, nie stanowi zmiany umowy i nie wymaga  poinformowania Wykonawcy. Z odbioru dzieł zostanie sporządzony protokół odbioru dzieł według wzoru stanowiącego </t>
    </r>
    <r>
      <rPr>
        <b/>
        <sz val="12"/>
        <color theme="1"/>
        <rFont val="Arial Narrow"/>
        <family val="2"/>
        <charset val="238"/>
      </rPr>
      <t>załącznik nr 4</t>
    </r>
    <r>
      <rPr>
        <sz val="12"/>
        <color theme="1"/>
        <rFont val="Arial Narrow"/>
        <family val="2"/>
        <charset val="238"/>
      </rPr>
      <t xml:space="preserve"> do umowy. </t>
    </r>
  </si>
  <si>
    <t>…………………………………</t>
  </si>
  <si>
    <t>1) suplementu do kwalifikacji:</t>
  </si>
  <si>
    <t>2) suplementu do dyplomu potwierdzającego kwalifikacje zawodowe w zawodzie:</t>
  </si>
  <si>
    <t>b) wyżywienia i zakwaterowania autorów zaangażowanych przez Wykonawcę na ww. spotkaniach.</t>
  </si>
  <si>
    <t>7) w przypadku konieczności zmiany terminu realizacji umowy w szczególności spowodowanej przedłużającym się czasem trwania procedury przetargowej, lub z innych uzasadnionych przyczyn wskazanych przez Zamawiającego. Zmiana umowy z powodów, o których mowa w zdaniu poprzednim możliwa jest pod warunkiem poinformowania Wykonawcy przez Zamawiającego o konieczności wprowadzenia zmiany wraz  z podaniem przyczyn żądanej zmiany,
8) zmiany osób, które będą uczestniczyć w realizacji zamówienia, pod warunkiem zaproponowania nowych osób, które posiadać będą doświadczenie i kwalifikacje zawodowe określone w przedmiotowym ogłoszeniu oraz pod warunkiem przedstawienia Zamawiającemu informacji o proponowanej zmianie wraz z wyjaśnieniem przyczyn proponowanej zmiany i uzyskania pisemnej zgody Zamawiającego.</t>
  </si>
  <si>
    <t>a) podróży autorów zaangażowanych przez Wykonawcę na każde spotkanie, organizowane przez Zamawiającego do wysokości kwoty 200,00 zł (słownie: dwieście złotych zero groszy). Kwota o której mowa w zdaniu poprzedzającym dotyczy każdego z partnerów społecznych. Zwrot kosztów zostanie określony na podstawie przedłożonych biletów PKS/BUS lub PKP (bilet 2 klasy) lub oświadczenia w przypadku podróży samochodem. Jeśli partner społeczny przyjedzie własnym samochodem otrzyma zwrot kosztów w wysokości ceny biletu PKP 2 klasy na danej trasie.</t>
  </si>
  <si>
    <t xml:space="preserve">na podstawie zmodyfikowanych w projekcie „Partnerstwo na rzecz kształcenia </t>
  </si>
  <si>
    <t>1) w przypadku gdy konieczność wprowadzenia zmian będzie następstwem zmian wytycznych lub zaleceń Instytucji Pośredniczącej i Zarządzającej,
2) w przypadku wystąpienia „siły wyższej”. „Siła wyższa” oznacza wydarzenie zewnętrzne, nieprzewidywalne i poza kontrolą stron niniejszej umowy, którego skutkom nie można zapobiec, występujące po podpisaniu umowy, a powodujące niemożliwość wywiązania się z umowy w jej obecnym brzmieniu,
3) w przypadku zmiany stanu prawnego, który będzie wnosił nowe wymagania co do sposobu realizacji jakiegokolwiek elementu usług,
4) niezbędna jest zmiana sposobu wykonania przedmiotu Umowy, o ile zmiana taka jest konieczna w celu prawidłowego wykonania Umowy,
5) innych nieistotnych zmian, których nie można przewidzieć w chwili zawierania umowy pod warunkiem, że zmiany te nie będą niekorzystne dla Zamawiającego,
6) zmiana terminu realizacji Umowy w przypadku, gdy zaistnieje przerwa/zawieszenie w realizacji zamówienia z przyczyn niezależnych od Wykonawcy lub Zamawiającego, lub  w przypadku zajścia okoliczności, które nie były znane w momencie wszczęcia postępowania i których nie można było przewidzieć w trakcie realizacji umowy,</t>
  </si>
  <si>
    <r>
      <t xml:space="preserve">5. Jeżeli według oceny Zamawiającego wyrażonej w treści protokołu odbioru dzieła - dzieło będzie miało wady, o których mowa m.in. w pkt. 4 </t>
    </r>
    <r>
      <rPr>
        <sz val="12"/>
        <color theme="1"/>
        <rFont val="Calibri"/>
        <family val="2"/>
        <charset val="238"/>
      </rPr>
      <t xml:space="preserve">§ </t>
    </r>
    <r>
      <rPr>
        <sz val="12"/>
        <color theme="1"/>
        <rFont val="Arial Narrow"/>
        <family val="2"/>
        <charset val="238"/>
      </rPr>
      <t>4, Wykonawca zobowiązuje się do ich usunięcia na własny koszt w terminie 3 dni kalendarzowych od dnia otrzymania w jakiejkolwiek formie informacji o wadach dzieła.</t>
    </r>
  </si>
  <si>
    <t>3. Wykonawca zobowiązuje się do udziału w trzech spotkaniach roboczych monitorujących realizację przedmiotu umowy. W spotkaniu wezmą udział eksperci ORE oraz autorzy zaangażowani w opracowanie dzieł o których mowa w § 2 ust 1.</t>
  </si>
  <si>
    <t>Załączniki:
1. Załącznik nr 1 – Opis Przedmiotu Zamówienia;
2. Załącznik nr 2– Harmonogram;
3. Załącznik nr 3 – Wykaz osób;
4. Załącznik nr 4 - Protokół odbioru dzieła;
5. Załącznik nr 5 – Oferta Wykonawcy; 
6. Załącznik nr 6 – Wydruk z rejestru (w przypadku prowadzących działalność gospodarczą)</t>
  </si>
  <si>
    <t>Rachunek bankowy:</t>
  </si>
  <si>
    <t>Osoba do kontaktu:</t>
  </si>
  <si>
    <t>……………………………….</t>
  </si>
  <si>
    <t>adres mailowy:</t>
  </si>
  <si>
    <t>lub</t>
  </si>
  <si>
    <t xml:space="preserve">z siedzibą w </t>
  </si>
  <si>
    <t>wpisaną do rejestru przedsiębiorców Krajowego Rejestru Sądowego przez Sąd Rejonowy dla</t>
  </si>
  <si>
    <r>
      <rPr>
        <sz val="12"/>
        <color indexed="8"/>
        <rFont val="Arial Narrow"/>
        <family val="2"/>
        <charset val="238"/>
      </rPr>
      <t>pod</t>
    </r>
    <r>
      <rPr>
        <b/>
        <sz val="12"/>
        <color indexed="8"/>
        <rFont val="Arial Narrow"/>
        <family val="2"/>
        <charset val="238"/>
      </rPr>
      <t xml:space="preserve"> numerem KRS:</t>
    </r>
  </si>
  <si>
    <t>Regon:</t>
  </si>
  <si>
    <r>
      <t>(</t>
    </r>
    <r>
      <rPr>
        <b/>
        <sz val="12"/>
        <color indexed="8"/>
        <rFont val="Arial Narrow"/>
        <family val="2"/>
        <charset val="238"/>
      </rPr>
      <t>załącznik nr 6</t>
    </r>
    <r>
      <rPr>
        <sz val="12"/>
        <color indexed="8"/>
        <rFont val="Arial Narrow"/>
        <family val="2"/>
        <charset val="238"/>
      </rPr>
      <t xml:space="preserve"> do umowy- wydruk z właściwego rejestru Wykonawcy) reprezentowanym przez:</t>
    </r>
  </si>
  <si>
    <t>……..</t>
  </si>
  <si>
    <t>na podstawie pełnomocnictwa z dnia:</t>
  </si>
  <si>
    <t xml:space="preserve">(w przypadku prowadzących dziełalność gospodarczą należy wstawić dane jak wyżej: rachunek bankowy, osobę do kontaktu, adres mailowy) </t>
  </si>
  <si>
    <t xml:space="preserve">Umowa zawarta zostaje w ramach projektu Partnerstwo na rzecz kształcenia zawodowego. Etap 2: Kwalifikacje i zawody odpowiadające potrzebom rynku pracy, zadanie 1. Opracowanie zmodyfikowanych podstaw programowych kształcenia w zawodach oraz suplementów do dyplomów, podzadanie 8: Opracowanie suplementów do dyplomóww i kwalifikacji, przy współfinansowaniu Unii Europejskiej ze środków Europejskiego Funduszu Społecznego w ramach Programu Operacyjnego Wiedza Edukacja Rozwój. </t>
  </si>
  <si>
    <t xml:space="preserve">Wykonawca zobowiązany jest również do uwzględnienia w dziele uwag Eksperta wiodącego zadania oraz do udziału w spotkaniach w terminach: .................................. które są podstawą do opracowania dzieła. Struktura dzieła przekazana zostanie w wersji elektronicznej na spotkaniu, bądź przesłana na platformę Moodle. </t>
  </si>
  <si>
    <t xml:space="preserve">na podstawie zmodyfikowanych w projekcie „Partnerstwo na rzecz kształcenia zawodowego. Etap 2. Kwalifikacje i zawodowy odpowiadające potrzebom rynku pracy” podstaw programowych kształcenia w zawodach. Wykonawca zobowiązany jest również do uwzględnienia w dziele uwag Eksperta wiodącego zadania oraz do udziału w spotkaniach w terminach: ........................................, które są podstawą do opracowania dzieła. Struktura dzieła przekazana zostanie w wersji elektronicznej na spotkaniu, bądź przesłana na platformę Moodle. </t>
  </si>
  <si>
    <r>
      <t xml:space="preserve">1. Przedmiotem umowy jest opracowanie i przekazanie Zamawiającemu w wersji elektronicznej na platformę Moodle, zgodnie z terminami wskazanymi w harmonogramie stanowiącym </t>
    </r>
    <r>
      <rPr>
        <b/>
        <sz val="12"/>
        <rFont val="Arial Narrow"/>
        <family val="2"/>
        <charset val="238"/>
      </rPr>
      <t>załącznik nr 2</t>
    </r>
    <r>
      <rPr>
        <sz val="12"/>
        <rFont val="Arial Narrow"/>
        <family val="2"/>
        <charset val="238"/>
      </rPr>
      <t xml:space="preserve"> do umowy, dzieł w postaci: </t>
    </r>
  </si>
  <si>
    <t xml:space="preserve">2. Podstawą zapłaty wynagrodzenia, o którym mowa w ust 1 będzie prawidłowo wystawiona przez Wykonawcę i doręczona Zamawiającemu faktura/rachunek.  </t>
  </si>
  <si>
    <t>3. Wykonawca jest uprawniony do wystawienia faktury/rachunku z tytułu wykonania dzieł nie wcześniej niż po podpisaniu – bez zastrzeżeń – przez osoby wyznaczone przez Zamawiającego protokołu odbioru dzieł.</t>
  </si>
  <si>
    <t>Umowa została sporządzona w czterech jednobrzmiących egzemplarzach, z których jeden egzemplarz otrzymuje Wykonawca a trzy egzemplarze otrzymuje Zamawiający.</t>
  </si>
  <si>
    <t>Zamawiający i Wykonawca zgodnie oświadczają, że niniejsza umowa została zawarta w wyniku udzielenia zamówienia publicznego przeprowadzonego na podstawie art. ............... ustawy z dnia 29 stycznia 2004 r. (jednolity tekst. Dz. U. z 2017 r. poz. 1579 ze zm.)  w efekcie rozstrzygnięcia którego dokonano wyboru.</t>
  </si>
  <si>
    <t>Zawód:</t>
  </si>
  <si>
    <r>
      <t xml:space="preserve">4. Strony zgodnie ustalają, że dzieła będą podlegały kontroli prawidłowości jego wykonania, tj. w szczególności zgodności z materiałem pomocniczym przekazanym Wykonawcy podczas spotkania, w tym zgodności z wymaganą struktura, uwzględnienia uwag Eksperta wiodacego zadania, terminowości oddania dzieła, przekazania dzieła na wskazaną platformę Moodle. Przedmiotowa kontrola zostanie przeprowadzona przez Zamawiającego w terminie do </t>
    </r>
    <r>
      <rPr>
        <b/>
        <sz val="12"/>
        <rFont val="Arial Narrow"/>
        <family val="2"/>
        <charset val="238"/>
      </rPr>
      <t xml:space="preserve">30 dni </t>
    </r>
    <r>
      <rPr>
        <sz val="12"/>
        <rFont val="Arial Narrow"/>
        <family val="2"/>
        <charset val="238"/>
      </rPr>
      <t>kalendarzowych od dnia przedłożenia dzieła.</t>
    </r>
  </si>
  <si>
    <t>9. Wykonawca zobowiązuje się do należytego zabezpieczenia i przechowywania wszelkich dokumentów dotyczących realizacji umowy do dnia 31 grudnia 2023 r. dla instytucji krajowych i Unii Europejskiej, upoważnionych do kontroli Projektu w ramach Programu Operacyjnego Wiedza Edukacja Rozwój (POWER) oraz udostępniania wglądu do tej dokumentacji ww. instytucjom i Zamawiającemu.</t>
  </si>
  <si>
    <t>1) za brak uczestnictwa w spotkaniach, o których mowa w § 2 ust. 1 pkt 1 i 2 Wykonawcy (o ile Zamawiający nie zdecyduje się odstąpić od umowy z tego powodu) w wysokości 5 % wynagrodzenia, o którym mowa w § 5 ust. 1 lub 2 za każde spotkanie i nieobecność danego Wykonawcy na każdym spotkaniu.</t>
  </si>
  <si>
    <r>
      <t xml:space="preserve">2) z tytułu opóźnienia w wykonaniu dzieł, o których mowa w § 2 ust. 1 pkt 1 i 2 (dotyczy każdego z terminów wskazanych w umowie oraz w harmonogramie zawartym </t>
    </r>
    <r>
      <rPr>
        <b/>
        <sz val="12"/>
        <rFont val="Arial Narrow"/>
        <family val="2"/>
        <charset val="238"/>
      </rPr>
      <t>w załączniku nr 2)</t>
    </r>
    <r>
      <rPr>
        <sz val="12"/>
        <rFont val="Arial Narrow"/>
        <family val="2"/>
        <charset val="238"/>
      </rPr>
      <t xml:space="preserve"> w wysokości 2 % wynagrodzenia należnego danemu Wykonawcy, o którym mowa w § 5 ust. 1 (w zależności którego dzieła opóźnienie dotyczy) za każdy dzień opóźnienia lecz nie więcej niż 20 % tego wynagrodzenia;</t>
    </r>
  </si>
  <si>
    <t>1) w razie dwóch nieobecności Wykonawcy na spotkaniach o którym mowa w § 2 ust. 1,</t>
  </si>
  <si>
    <t>1) ze strony Zamawiającego – ………………………………..</t>
  </si>
  <si>
    <t>……………………………………………..</t>
  </si>
  <si>
    <r>
      <rPr>
        <sz val="12"/>
        <rFont val="Arial Narrow"/>
        <family val="2"/>
        <charset val="238"/>
      </rPr>
      <t>zawodowego. Etap 2. Kwalifikacje i zawody odpowiadające potrzebom rynku pracy” podstaw programowych kształcenia w zawodach.</t>
    </r>
    <r>
      <rPr>
        <sz val="10"/>
        <rFont val="Arial Narrow"/>
        <family val="2"/>
        <charset val="238"/>
      </rPr>
      <t/>
    </r>
  </si>
  <si>
    <t xml:space="preserve">1. Strony zgodnie ustalają, że Zamawiający zapłaci na rzecz Wykonawcy za prawidłowe i kompletne wykonanie dzieł, o których mowa w § 2 ust. 1,oraz za przeniesienie majątkowych praw autorskich do dzieł, wynagrodzenie łączne w wysokości: </t>
  </si>
  <si>
    <t>2) ze strony Wykonawcy – osoba wskazana w komparycji umowy.</t>
  </si>
  <si>
    <t>Pani Bożena Mayer-Gawron - Wicedyrektor Ośrodka Rozwoju Edukacji,  zgodnie z upoważnieniem  nr…z dnia…Dyrektora Ośrodka Rozwoju Edukacji</t>
  </si>
  <si>
    <t>5. Zapłata wskazanego w ust. 1 wyżej wynagrodzenia na rzecz Wykonawców nastąpi przelewem na rachunek bankowy wskazany w komparycji umowy.</t>
  </si>
  <si>
    <t xml:space="preserve">1. Strony zgodnie ustalają, iż wszelkie spory mogące powstać w związku z zawarciem umowy będą rozstrzygane przez przez sąd powszechny właściwy miejscowo dla Zamawiającego.
2. Załączniki do umowy stanowią integralny element niniejszej umowy.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</si>
</sst>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zł&quot;"/>
  </numFmts>
  <fonts count="21">
    <font>
      <sz val="11"/>
      <color theme="1"/>
      <name val="Calibri"/>
      <family val="2"/>
      <charset val="238"/>
      <scheme val="minor"/>
    </font>
    <font>
      <sz val="12"/>
      <color theme="1"/>
      <name val="Arial Narrow"/>
      <family val="2"/>
    </font>
    <font>
      <sz val="16"/>
      <name val="Arial Narrow"/>
      <family val="2"/>
    </font>
    <font>
      <b/>
      <sz val="12"/>
      <name val="Arial Narrow"/>
      <family val="2"/>
    </font>
    <font>
      <b/>
      <sz val="12"/>
      <color theme="1"/>
      <name val="Arial Narrow"/>
      <family val="2"/>
    </font>
    <font>
      <sz val="12"/>
      <name val="Arial Narrow"/>
      <family val="2"/>
      <charset val="238"/>
    </font>
    <font>
      <sz val="12"/>
      <color theme="1"/>
      <name val="Arial Narrow"/>
      <family val="2"/>
      <charset val="238"/>
    </font>
    <font>
      <b/>
      <sz val="12"/>
      <name val="Arial Narrow"/>
      <family val="2"/>
      <charset val="238"/>
    </font>
    <font>
      <b/>
      <sz val="12"/>
      <color indexed="8"/>
      <name val="Arial Narrow"/>
      <family val="2"/>
      <charset val="238"/>
    </font>
    <font>
      <b/>
      <sz val="12"/>
      <color theme="1"/>
      <name val="Arial Narrow"/>
      <family val="2"/>
      <charset val="238"/>
    </font>
    <font>
      <sz val="12"/>
      <color indexed="8"/>
      <name val="Arial Narrow"/>
      <family val="2"/>
      <charset val="238"/>
    </font>
    <font>
      <u/>
      <sz val="11"/>
      <color indexed="12"/>
      <name val="Czcionka tekstu podstawowego"/>
      <family val="2"/>
      <charset val="238"/>
    </font>
    <font>
      <sz val="11"/>
      <color theme="1"/>
      <name val="Czcionka tekstu podstawowego"/>
      <family val="2"/>
      <charset val="238"/>
    </font>
    <font>
      <sz val="10"/>
      <name val="Arial CE"/>
      <charset val="238"/>
    </font>
    <font>
      <sz val="11"/>
      <color rgb="FF000000"/>
      <name val="Calibri"/>
      <family val="2"/>
      <charset val="1"/>
    </font>
    <font>
      <sz val="7"/>
      <color theme="1"/>
      <name val="Arial Narrow"/>
      <family val="2"/>
      <charset val="238"/>
    </font>
    <font>
      <b/>
      <sz val="16"/>
      <name val="Arial Narrow"/>
      <family val="2"/>
      <charset val="238"/>
    </font>
    <font>
      <sz val="10"/>
      <color rgb="FFFF0000"/>
      <name val="Arial Narrow"/>
      <family val="2"/>
      <charset val="238"/>
    </font>
    <font>
      <sz val="10"/>
      <name val="Arial Narrow"/>
      <family val="2"/>
      <charset val="238"/>
    </font>
    <font>
      <sz val="12"/>
      <color theme="1"/>
      <name val="Calibri"/>
      <family val="2"/>
      <charset val="238"/>
    </font>
    <font>
      <sz val="12"/>
      <color theme="1"/>
      <name val="Arial"/>
      <family val="2"/>
      <charset val="238"/>
    </font>
  </fonts>
  <fills count="2">
    <fill>
      <patternFill patternType="none"/>
    </fill>
    <fill>
      <patternFill patternType="gray125"/>
    </fill>
  </fills>
  <borders count="1">
    <border>
      <left/>
      <right/>
      <top/>
      <bottom/>
      <diagonal/>
    </border>
  </borders>
  <cellStyleXfs count="5">
    <xf numFmtId="0" fontId="0" fillId="0" borderId="0"/>
    <xf numFmtId="0" fontId="11" fillId="0" borderId="0" applyNumberFormat="0" applyFill="0" applyBorder="0" applyAlignment="0" applyProtection="0"/>
    <xf numFmtId="0" fontId="12" fillId="0" borderId="0"/>
    <xf numFmtId="0" fontId="13" fillId="0" borderId="0"/>
    <xf numFmtId="0" fontId="14" fillId="0" borderId="0"/>
  </cellStyleXfs>
  <cellXfs count="80">
    <xf numFmtId="0" fontId="0" fillId="0" borderId="0" xfId="0"/>
    <xf numFmtId="0" fontId="1" fillId="0" borderId="0" xfId="0" applyFont="1" applyBorder="1" applyAlignment="1">
      <alignment vertical="top"/>
    </xf>
    <xf numFmtId="0" fontId="2" fillId="0" borderId="0" xfId="0" applyFont="1" applyBorder="1" applyAlignment="1">
      <alignment vertical="top"/>
    </xf>
    <xf numFmtId="0" fontId="3" fillId="0" borderId="0" xfId="0" applyFont="1" applyBorder="1" applyAlignment="1">
      <alignment horizontal="left" vertical="top"/>
    </xf>
    <xf numFmtId="0" fontId="1" fillId="0" borderId="0" xfId="0" applyFont="1" applyAlignment="1">
      <alignment vertical="top"/>
    </xf>
    <xf numFmtId="0" fontId="2" fillId="0" borderId="0" xfId="0" applyFont="1" applyBorder="1" applyAlignment="1">
      <alignment horizontal="right" vertical="top"/>
    </xf>
    <xf numFmtId="0" fontId="1" fillId="0" borderId="0" xfId="0" applyFont="1" applyBorder="1"/>
    <xf numFmtId="0" fontId="1" fillId="0" borderId="0" xfId="0" applyFont="1"/>
    <xf numFmtId="0" fontId="1" fillId="0" borderId="0" xfId="0" applyFont="1" applyBorder="1" applyAlignment="1"/>
    <xf numFmtId="0" fontId="4" fillId="0" borderId="0" xfId="0" applyFont="1" applyBorder="1" applyAlignment="1">
      <alignment horizontal="left"/>
    </xf>
    <xf numFmtId="0" fontId="4" fillId="0" borderId="0" xfId="0" applyFont="1" applyBorder="1" applyAlignment="1">
      <alignment horizontal="left"/>
    </xf>
    <xf numFmtId="0" fontId="4" fillId="0" borderId="0" xfId="0" applyFont="1" applyBorder="1"/>
    <xf numFmtId="0" fontId="6" fillId="0" borderId="0" xfId="0" applyFont="1" applyAlignment="1"/>
    <xf numFmtId="0" fontId="6" fillId="0" borderId="0" xfId="0" applyFont="1" applyAlignment="1">
      <alignment horizontal="justify"/>
    </xf>
    <xf numFmtId="0" fontId="6" fillId="0" borderId="0" xfId="0" applyFont="1" applyAlignment="1">
      <alignment horizontal="center"/>
    </xf>
    <xf numFmtId="0" fontId="5" fillId="0" borderId="0" xfId="0" applyFont="1" applyAlignment="1"/>
    <xf numFmtId="0" fontId="6" fillId="0" borderId="0" xfId="0" applyFont="1" applyFill="1" applyAlignment="1">
      <alignment horizontal="justify"/>
    </xf>
    <xf numFmtId="0" fontId="5" fillId="0" borderId="0" xfId="0" applyFont="1" applyFill="1" applyAlignment="1">
      <alignment horizontal="justify"/>
    </xf>
    <xf numFmtId="0" fontId="5" fillId="0" borderId="0" xfId="0" applyFont="1" applyAlignment="1">
      <alignment horizontal="justify"/>
    </xf>
    <xf numFmtId="0" fontId="6" fillId="0" borderId="0" xfId="0" applyFont="1"/>
    <xf numFmtId="0" fontId="1" fillId="0" borderId="0" xfId="0" applyFont="1" applyBorder="1" applyAlignment="1">
      <alignment vertical="center"/>
    </xf>
    <xf numFmtId="0" fontId="1" fillId="0" borderId="0" xfId="0" applyFont="1" applyAlignment="1">
      <alignment vertical="center" wrapText="1"/>
    </xf>
    <xf numFmtId="0" fontId="1" fillId="0" borderId="0" xfId="0" applyFont="1" applyAlignment="1">
      <alignment vertical="center"/>
    </xf>
    <xf numFmtId="4" fontId="0" fillId="0" borderId="0" xfId="0" applyNumberFormat="1"/>
    <xf numFmtId="2" fontId="0" fillId="0" borderId="0" xfId="0" applyNumberFormat="1"/>
    <xf numFmtId="0" fontId="6" fillId="0" borderId="0" xfId="0" applyFont="1" applyBorder="1" applyAlignment="1">
      <alignment horizontal="justify" vertical="top" wrapText="1"/>
    </xf>
    <xf numFmtId="0" fontId="6" fillId="0" borderId="0" xfId="0" applyFont="1" applyBorder="1" applyAlignment="1">
      <alignment horizontal="left" vertical="top" wrapText="1"/>
    </xf>
    <xf numFmtId="0" fontId="9" fillId="0" borderId="0" xfId="0" applyFont="1" applyBorder="1" applyAlignment="1">
      <alignment vertical="top"/>
    </xf>
    <xf numFmtId="0" fontId="4" fillId="0" borderId="0" xfId="0" applyFont="1" applyBorder="1" applyAlignment="1">
      <alignment vertical="top"/>
    </xf>
    <xf numFmtId="0" fontId="1" fillId="0" borderId="0" xfId="0" applyNumberFormat="1" applyFont="1" applyAlignment="1">
      <alignment vertical="top" wrapText="1"/>
    </xf>
    <xf numFmtId="49" fontId="1" fillId="0" borderId="0" xfId="0" applyNumberFormat="1" applyFont="1" applyAlignment="1">
      <alignment vertical="top"/>
    </xf>
    <xf numFmtId="164" fontId="8" fillId="0" borderId="0" xfId="0" applyNumberFormat="1" applyFont="1" applyBorder="1" applyAlignment="1">
      <alignment horizontal="left" vertical="top" wrapText="1"/>
    </xf>
    <xf numFmtId="0" fontId="6" fillId="0" borderId="0" xfId="0" applyFont="1" applyBorder="1" applyAlignment="1">
      <alignment horizontal="left" vertical="top" wrapText="1"/>
    </xf>
    <xf numFmtId="164" fontId="9" fillId="0" borderId="0" xfId="0" applyNumberFormat="1" applyFont="1" applyBorder="1" applyAlignment="1">
      <alignment horizontal="center" vertical="top" wrapText="1"/>
    </xf>
    <xf numFmtId="0" fontId="6" fillId="0" borderId="0" xfId="0" applyFont="1" applyBorder="1" applyAlignment="1">
      <alignment vertical="top" wrapText="1"/>
    </xf>
    <xf numFmtId="0" fontId="16" fillId="0" borderId="0" xfId="0" applyFont="1" applyBorder="1" applyAlignment="1">
      <alignment vertical="top"/>
    </xf>
    <xf numFmtId="164" fontId="6" fillId="0" borderId="0" xfId="0" applyNumberFormat="1" applyFont="1" applyBorder="1" applyAlignment="1">
      <alignment horizontal="center" vertical="top" wrapText="1"/>
    </xf>
    <xf numFmtId="0" fontId="10" fillId="0" borderId="0" xfId="0" applyNumberFormat="1" applyFont="1" applyBorder="1" applyAlignment="1">
      <alignment vertical="top" wrapText="1"/>
    </xf>
    <xf numFmtId="0" fontId="6" fillId="0" borderId="0" xfId="0" applyFont="1" applyBorder="1" applyAlignment="1">
      <alignment horizontal="center"/>
    </xf>
    <xf numFmtId="0" fontId="6" fillId="0" borderId="0" xfId="0" applyFont="1" applyBorder="1" applyAlignment="1">
      <alignment vertical="center"/>
    </xf>
    <xf numFmtId="0" fontId="9" fillId="0" borderId="0" xfId="0" applyFont="1" applyBorder="1" applyAlignment="1">
      <alignment vertical="center"/>
    </xf>
    <xf numFmtId="49" fontId="1" fillId="0" borderId="0" xfId="0" applyNumberFormat="1" applyFont="1" applyAlignment="1">
      <alignment vertical="center"/>
    </xf>
    <xf numFmtId="0" fontId="6" fillId="0" borderId="0" xfId="0" applyFont="1" applyBorder="1"/>
    <xf numFmtId="0" fontId="9" fillId="0" borderId="0" xfId="0" applyFont="1" applyBorder="1"/>
    <xf numFmtId="0" fontId="20" fillId="0" borderId="0" xfId="0" applyFont="1" applyBorder="1"/>
    <xf numFmtId="0" fontId="20" fillId="0" borderId="0" xfId="0" applyFont="1" applyBorder="1" applyAlignment="1">
      <alignment horizontal="center"/>
    </xf>
    <xf numFmtId="0" fontId="6" fillId="0" borderId="0" xfId="0" applyFont="1" applyBorder="1" applyAlignment="1">
      <alignment horizontal="left"/>
    </xf>
    <xf numFmtId="0" fontId="9" fillId="0" borderId="0" xfId="0" applyFont="1" applyBorder="1" applyAlignment="1">
      <alignment horizontal="left"/>
    </xf>
    <xf numFmtId="164" fontId="10" fillId="0" borderId="0" xfId="0" applyNumberFormat="1" applyFont="1" applyBorder="1" applyAlignment="1">
      <alignment horizontal="left" vertical="top" wrapText="1"/>
    </xf>
    <xf numFmtId="0" fontId="6" fillId="0" borderId="0" xfId="0" applyFont="1" applyBorder="1" applyAlignment="1">
      <alignment horizontal="center"/>
    </xf>
    <xf numFmtId="0" fontId="6" fillId="0" borderId="0" xfId="0" applyFont="1" applyAlignment="1">
      <alignment horizontal="left" vertical="top"/>
    </xf>
    <xf numFmtId="0" fontId="5" fillId="0" borderId="0" xfId="0" applyFont="1" applyBorder="1" applyAlignment="1">
      <alignment horizontal="justify" vertical="top" wrapText="1"/>
    </xf>
    <xf numFmtId="0" fontId="6" fillId="0" borderId="0" xfId="0" applyNumberFormat="1" applyFont="1" applyBorder="1" applyAlignment="1">
      <alignment horizontal="justify" vertical="top" wrapText="1"/>
    </xf>
    <xf numFmtId="0" fontId="6" fillId="0" borderId="0" xfId="0" applyNumberFormat="1" applyFont="1" applyBorder="1" applyAlignment="1">
      <alignment horizontal="center" vertical="top" wrapText="1"/>
    </xf>
    <xf numFmtId="0" fontId="6" fillId="0" borderId="0" xfId="0" applyFont="1" applyBorder="1" applyAlignment="1">
      <alignment horizontal="justify" vertical="top" wrapText="1"/>
    </xf>
    <xf numFmtId="0" fontId="6" fillId="0" borderId="0" xfId="0" applyNumberFormat="1" applyFont="1" applyBorder="1" applyAlignment="1">
      <alignment horizontal="justify" vertical="center" wrapText="1"/>
    </xf>
    <xf numFmtId="0" fontId="6" fillId="0" borderId="0" xfId="0" applyFont="1" applyBorder="1" applyAlignment="1">
      <alignment horizontal="left" vertical="top" wrapText="1"/>
    </xf>
    <xf numFmtId="0" fontId="6" fillId="0" borderId="0" xfId="0" applyFont="1" applyBorder="1" applyAlignment="1">
      <alignment horizontal="center" vertical="top"/>
    </xf>
    <xf numFmtId="0" fontId="5" fillId="0" borderId="0" xfId="0" applyFont="1" applyBorder="1" applyAlignment="1">
      <alignment horizontal="justify" vertical="center" wrapText="1"/>
    </xf>
    <xf numFmtId="0" fontId="10" fillId="0" borderId="0" xfId="0" applyNumberFormat="1" applyFont="1" applyBorder="1" applyAlignment="1">
      <alignment horizontal="center" vertical="top" wrapText="1"/>
    </xf>
    <xf numFmtId="0" fontId="8" fillId="0" borderId="0" xfId="0" applyNumberFormat="1" applyFont="1" applyBorder="1" applyAlignment="1">
      <alignment horizontal="center" vertical="top" wrapText="1"/>
    </xf>
    <xf numFmtId="0" fontId="6" fillId="0" borderId="0" xfId="0" applyFont="1" applyFill="1" applyBorder="1" applyAlignment="1">
      <alignment horizontal="justify" vertical="top" wrapText="1"/>
    </xf>
    <xf numFmtId="0" fontId="5" fillId="0" borderId="0" xfId="0" applyFont="1" applyFill="1" applyBorder="1" applyAlignment="1">
      <alignment horizontal="justify" vertical="top"/>
    </xf>
    <xf numFmtId="0" fontId="9" fillId="0" borderId="0" xfId="0" applyFont="1" applyAlignment="1">
      <alignment horizontal="left" vertical="top"/>
    </xf>
    <xf numFmtId="0" fontId="1" fillId="0" borderId="0" xfId="0" applyFont="1" applyBorder="1" applyAlignment="1">
      <alignment horizontal="justify" vertical="top" wrapText="1"/>
    </xf>
    <xf numFmtId="0" fontId="6" fillId="0" borderId="0" xfId="0" applyFont="1" applyBorder="1" applyAlignment="1">
      <alignment horizontal="justify"/>
    </xf>
    <xf numFmtId="0" fontId="1" fillId="0" borderId="0" xfId="0" applyFont="1" applyFill="1" applyBorder="1" applyAlignment="1">
      <alignment horizontal="justify" vertical="top" wrapText="1"/>
    </xf>
    <xf numFmtId="0" fontId="6" fillId="0" borderId="0" xfId="0" applyFont="1" applyBorder="1" applyAlignment="1">
      <alignment horizontal="justify" vertical="top"/>
    </xf>
    <xf numFmtId="0" fontId="6" fillId="0" borderId="0" xfId="0" applyFont="1" applyBorder="1" applyAlignment="1">
      <alignment horizontal="center" vertical="top" wrapText="1"/>
    </xf>
    <xf numFmtId="0" fontId="5" fillId="0" borderId="0" xfId="0" applyFont="1" applyFill="1" applyBorder="1" applyAlignment="1">
      <alignment horizontal="justify" vertical="center" wrapText="1"/>
    </xf>
    <xf numFmtId="0" fontId="5" fillId="0" borderId="0" xfId="0" applyFont="1" applyFill="1" applyBorder="1" applyAlignment="1">
      <alignment horizontal="justify" vertical="top" wrapText="1"/>
    </xf>
    <xf numFmtId="0" fontId="5" fillId="0" borderId="0" xfId="0" applyNumberFormat="1" applyFont="1" applyBorder="1" applyAlignment="1">
      <alignment horizontal="justify" vertical="top" wrapText="1"/>
    </xf>
    <xf numFmtId="0" fontId="9" fillId="0" borderId="0" xfId="0" applyFont="1" applyBorder="1" applyAlignment="1">
      <alignment horizontal="center" vertical="top" wrapText="1"/>
    </xf>
    <xf numFmtId="0" fontId="18" fillId="0" borderId="0"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6" fillId="0" borderId="0" xfId="0" applyFont="1" applyBorder="1" applyAlignment="1">
      <alignment horizontal="justify" wrapText="1"/>
    </xf>
    <xf numFmtId="0" fontId="6"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horizontal="left" vertical="top" wrapText="1"/>
    </xf>
  </cellXfs>
  <cellStyles count="5">
    <cellStyle name="Hiperłącze 2" xfId="1"/>
    <cellStyle name="Normalny" xfId="0" builtinId="0"/>
    <cellStyle name="Normalny 2" xfId="3"/>
    <cellStyle name="Normalny 3" xfId="2"/>
    <cellStyle name="Normalny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86"/>
  <sheetViews>
    <sheetView tabSelected="1" view="pageBreakPreview" topLeftCell="A120" zoomScaleNormal="100" zoomScaleSheetLayoutView="100" workbookViewId="0">
      <selection activeCell="A140" sqref="A140:G140"/>
    </sheetView>
  </sheetViews>
  <sheetFormatPr defaultRowHeight="15.75"/>
  <cols>
    <col min="1" max="1" width="25.5703125" style="12" customWidth="1"/>
    <col min="2" max="2" width="26.42578125" style="12" customWidth="1"/>
    <col min="3" max="3" width="22.85546875" style="12" customWidth="1"/>
    <col min="4" max="4" width="13.140625" style="12" customWidth="1"/>
    <col min="5" max="5" width="8.5703125" style="12" customWidth="1"/>
    <col min="6" max="6" width="16.140625" style="12" customWidth="1"/>
    <col min="7" max="7" width="19.5703125" style="12" customWidth="1"/>
    <col min="8" max="250" width="9.140625" style="12"/>
    <col min="251" max="251" width="17" style="12" customWidth="1"/>
    <col min="252" max="252" width="15.85546875" style="12" customWidth="1"/>
    <col min="253" max="253" width="21" style="12" customWidth="1"/>
    <col min="254" max="254" width="13.140625" style="12" customWidth="1"/>
    <col min="255" max="255" width="14.28515625" style="12" customWidth="1"/>
    <col min="256" max="256" width="16.140625" style="12" customWidth="1"/>
    <col min="257" max="257" width="14.140625" style="12" customWidth="1"/>
    <col min="258" max="258" width="18.5703125" style="12" customWidth="1"/>
    <col min="259" max="506" width="9.140625" style="12"/>
    <col min="507" max="507" width="17" style="12" customWidth="1"/>
    <col min="508" max="508" width="15.85546875" style="12" customWidth="1"/>
    <col min="509" max="509" width="21" style="12" customWidth="1"/>
    <col min="510" max="510" width="13.140625" style="12" customWidth="1"/>
    <col min="511" max="511" width="14.28515625" style="12" customWidth="1"/>
    <col min="512" max="512" width="16.140625" style="12" customWidth="1"/>
    <col min="513" max="513" width="14.140625" style="12" customWidth="1"/>
    <col min="514" max="514" width="18.5703125" style="12" customWidth="1"/>
    <col min="515" max="762" width="9.140625" style="12"/>
    <col min="763" max="763" width="17" style="12" customWidth="1"/>
    <col min="764" max="764" width="15.85546875" style="12" customWidth="1"/>
    <col min="765" max="765" width="21" style="12" customWidth="1"/>
    <col min="766" max="766" width="13.140625" style="12" customWidth="1"/>
    <col min="767" max="767" width="14.28515625" style="12" customWidth="1"/>
    <col min="768" max="768" width="16.140625" style="12" customWidth="1"/>
    <col min="769" max="769" width="14.140625" style="12" customWidth="1"/>
    <col min="770" max="770" width="18.5703125" style="12" customWidth="1"/>
    <col min="771" max="1018" width="9.140625" style="12"/>
    <col min="1019" max="1019" width="17" style="12" customWidth="1"/>
    <col min="1020" max="1020" width="15.85546875" style="12" customWidth="1"/>
    <col min="1021" max="1021" width="21" style="12" customWidth="1"/>
    <col min="1022" max="1022" width="13.140625" style="12" customWidth="1"/>
    <col min="1023" max="1023" width="14.28515625" style="12" customWidth="1"/>
    <col min="1024" max="1024" width="16.140625" style="12" customWidth="1"/>
    <col min="1025" max="1025" width="14.140625" style="12" customWidth="1"/>
    <col min="1026" max="1026" width="18.5703125" style="12" customWidth="1"/>
    <col min="1027" max="1274" width="9.140625" style="12"/>
    <col min="1275" max="1275" width="17" style="12" customWidth="1"/>
    <col min="1276" max="1276" width="15.85546875" style="12" customWidth="1"/>
    <col min="1277" max="1277" width="21" style="12" customWidth="1"/>
    <col min="1278" max="1278" width="13.140625" style="12" customWidth="1"/>
    <col min="1279" max="1279" width="14.28515625" style="12" customWidth="1"/>
    <col min="1280" max="1280" width="16.140625" style="12" customWidth="1"/>
    <col min="1281" max="1281" width="14.140625" style="12" customWidth="1"/>
    <col min="1282" max="1282" width="18.5703125" style="12" customWidth="1"/>
    <col min="1283" max="1530" width="9.140625" style="12"/>
    <col min="1531" max="1531" width="17" style="12" customWidth="1"/>
    <col min="1532" max="1532" width="15.85546875" style="12" customWidth="1"/>
    <col min="1533" max="1533" width="21" style="12" customWidth="1"/>
    <col min="1534" max="1534" width="13.140625" style="12" customWidth="1"/>
    <col min="1535" max="1535" width="14.28515625" style="12" customWidth="1"/>
    <col min="1536" max="1536" width="16.140625" style="12" customWidth="1"/>
    <col min="1537" max="1537" width="14.140625" style="12" customWidth="1"/>
    <col min="1538" max="1538" width="18.5703125" style="12" customWidth="1"/>
    <col min="1539" max="1786" width="9.140625" style="12"/>
    <col min="1787" max="1787" width="17" style="12" customWidth="1"/>
    <col min="1788" max="1788" width="15.85546875" style="12" customWidth="1"/>
    <col min="1789" max="1789" width="21" style="12" customWidth="1"/>
    <col min="1790" max="1790" width="13.140625" style="12" customWidth="1"/>
    <col min="1791" max="1791" width="14.28515625" style="12" customWidth="1"/>
    <col min="1792" max="1792" width="16.140625" style="12" customWidth="1"/>
    <col min="1793" max="1793" width="14.140625" style="12" customWidth="1"/>
    <col min="1794" max="1794" width="18.5703125" style="12" customWidth="1"/>
    <col min="1795" max="2042" width="9.140625" style="12"/>
    <col min="2043" max="2043" width="17" style="12" customWidth="1"/>
    <col min="2044" max="2044" width="15.85546875" style="12" customWidth="1"/>
    <col min="2045" max="2045" width="21" style="12" customWidth="1"/>
    <col min="2046" max="2046" width="13.140625" style="12" customWidth="1"/>
    <col min="2047" max="2047" width="14.28515625" style="12" customWidth="1"/>
    <col min="2048" max="2048" width="16.140625" style="12" customWidth="1"/>
    <col min="2049" max="2049" width="14.140625" style="12" customWidth="1"/>
    <col min="2050" max="2050" width="18.5703125" style="12" customWidth="1"/>
    <col min="2051" max="2298" width="9.140625" style="12"/>
    <col min="2299" max="2299" width="17" style="12" customWidth="1"/>
    <col min="2300" max="2300" width="15.85546875" style="12" customWidth="1"/>
    <col min="2301" max="2301" width="21" style="12" customWidth="1"/>
    <col min="2302" max="2302" width="13.140625" style="12" customWidth="1"/>
    <col min="2303" max="2303" width="14.28515625" style="12" customWidth="1"/>
    <col min="2304" max="2304" width="16.140625" style="12" customWidth="1"/>
    <col min="2305" max="2305" width="14.140625" style="12" customWidth="1"/>
    <col min="2306" max="2306" width="18.5703125" style="12" customWidth="1"/>
    <col min="2307" max="2554" width="9.140625" style="12"/>
    <col min="2555" max="2555" width="17" style="12" customWidth="1"/>
    <col min="2556" max="2556" width="15.85546875" style="12" customWidth="1"/>
    <col min="2557" max="2557" width="21" style="12" customWidth="1"/>
    <col min="2558" max="2558" width="13.140625" style="12" customWidth="1"/>
    <col min="2559" max="2559" width="14.28515625" style="12" customWidth="1"/>
    <col min="2560" max="2560" width="16.140625" style="12" customWidth="1"/>
    <col min="2561" max="2561" width="14.140625" style="12" customWidth="1"/>
    <col min="2562" max="2562" width="18.5703125" style="12" customWidth="1"/>
    <col min="2563" max="2810" width="9.140625" style="12"/>
    <col min="2811" max="2811" width="17" style="12" customWidth="1"/>
    <col min="2812" max="2812" width="15.85546875" style="12" customWidth="1"/>
    <col min="2813" max="2813" width="21" style="12" customWidth="1"/>
    <col min="2814" max="2814" width="13.140625" style="12" customWidth="1"/>
    <col min="2815" max="2815" width="14.28515625" style="12" customWidth="1"/>
    <col min="2816" max="2816" width="16.140625" style="12" customWidth="1"/>
    <col min="2817" max="2817" width="14.140625" style="12" customWidth="1"/>
    <col min="2818" max="2818" width="18.5703125" style="12" customWidth="1"/>
    <col min="2819" max="3066" width="9.140625" style="12"/>
    <col min="3067" max="3067" width="17" style="12" customWidth="1"/>
    <col min="3068" max="3068" width="15.85546875" style="12" customWidth="1"/>
    <col min="3069" max="3069" width="21" style="12" customWidth="1"/>
    <col min="3070" max="3070" width="13.140625" style="12" customWidth="1"/>
    <col min="3071" max="3071" width="14.28515625" style="12" customWidth="1"/>
    <col min="3072" max="3072" width="16.140625" style="12" customWidth="1"/>
    <col min="3073" max="3073" width="14.140625" style="12" customWidth="1"/>
    <col min="3074" max="3074" width="18.5703125" style="12" customWidth="1"/>
    <col min="3075" max="3322" width="9.140625" style="12"/>
    <col min="3323" max="3323" width="17" style="12" customWidth="1"/>
    <col min="3324" max="3324" width="15.85546875" style="12" customWidth="1"/>
    <col min="3325" max="3325" width="21" style="12" customWidth="1"/>
    <col min="3326" max="3326" width="13.140625" style="12" customWidth="1"/>
    <col min="3327" max="3327" width="14.28515625" style="12" customWidth="1"/>
    <col min="3328" max="3328" width="16.140625" style="12" customWidth="1"/>
    <col min="3329" max="3329" width="14.140625" style="12" customWidth="1"/>
    <col min="3330" max="3330" width="18.5703125" style="12" customWidth="1"/>
    <col min="3331" max="3578" width="9.140625" style="12"/>
    <col min="3579" max="3579" width="17" style="12" customWidth="1"/>
    <col min="3580" max="3580" width="15.85546875" style="12" customWidth="1"/>
    <col min="3581" max="3581" width="21" style="12" customWidth="1"/>
    <col min="3582" max="3582" width="13.140625" style="12" customWidth="1"/>
    <col min="3583" max="3583" width="14.28515625" style="12" customWidth="1"/>
    <col min="3584" max="3584" width="16.140625" style="12" customWidth="1"/>
    <col min="3585" max="3585" width="14.140625" style="12" customWidth="1"/>
    <col min="3586" max="3586" width="18.5703125" style="12" customWidth="1"/>
    <col min="3587" max="3834" width="9.140625" style="12"/>
    <col min="3835" max="3835" width="17" style="12" customWidth="1"/>
    <col min="3836" max="3836" width="15.85546875" style="12" customWidth="1"/>
    <col min="3837" max="3837" width="21" style="12" customWidth="1"/>
    <col min="3838" max="3838" width="13.140625" style="12" customWidth="1"/>
    <col min="3839" max="3839" width="14.28515625" style="12" customWidth="1"/>
    <col min="3840" max="3840" width="16.140625" style="12" customWidth="1"/>
    <col min="3841" max="3841" width="14.140625" style="12" customWidth="1"/>
    <col min="3842" max="3842" width="18.5703125" style="12" customWidth="1"/>
    <col min="3843" max="4090" width="9.140625" style="12"/>
    <col min="4091" max="4091" width="17" style="12" customWidth="1"/>
    <col min="4092" max="4092" width="15.85546875" style="12" customWidth="1"/>
    <col min="4093" max="4093" width="21" style="12" customWidth="1"/>
    <col min="4094" max="4094" width="13.140625" style="12" customWidth="1"/>
    <col min="4095" max="4095" width="14.28515625" style="12" customWidth="1"/>
    <col min="4096" max="4096" width="16.140625" style="12" customWidth="1"/>
    <col min="4097" max="4097" width="14.140625" style="12" customWidth="1"/>
    <col min="4098" max="4098" width="18.5703125" style="12" customWidth="1"/>
    <col min="4099" max="4346" width="9.140625" style="12"/>
    <col min="4347" max="4347" width="17" style="12" customWidth="1"/>
    <col min="4348" max="4348" width="15.85546875" style="12" customWidth="1"/>
    <col min="4349" max="4349" width="21" style="12" customWidth="1"/>
    <col min="4350" max="4350" width="13.140625" style="12" customWidth="1"/>
    <col min="4351" max="4351" width="14.28515625" style="12" customWidth="1"/>
    <col min="4352" max="4352" width="16.140625" style="12" customWidth="1"/>
    <col min="4353" max="4353" width="14.140625" style="12" customWidth="1"/>
    <col min="4354" max="4354" width="18.5703125" style="12" customWidth="1"/>
    <col min="4355" max="4602" width="9.140625" style="12"/>
    <col min="4603" max="4603" width="17" style="12" customWidth="1"/>
    <col min="4604" max="4604" width="15.85546875" style="12" customWidth="1"/>
    <col min="4605" max="4605" width="21" style="12" customWidth="1"/>
    <col min="4606" max="4606" width="13.140625" style="12" customWidth="1"/>
    <col min="4607" max="4607" width="14.28515625" style="12" customWidth="1"/>
    <col min="4608" max="4608" width="16.140625" style="12" customWidth="1"/>
    <col min="4609" max="4609" width="14.140625" style="12" customWidth="1"/>
    <col min="4610" max="4610" width="18.5703125" style="12" customWidth="1"/>
    <col min="4611" max="4858" width="9.140625" style="12"/>
    <col min="4859" max="4859" width="17" style="12" customWidth="1"/>
    <col min="4860" max="4860" width="15.85546875" style="12" customWidth="1"/>
    <col min="4861" max="4861" width="21" style="12" customWidth="1"/>
    <col min="4862" max="4862" width="13.140625" style="12" customWidth="1"/>
    <col min="4863" max="4863" width="14.28515625" style="12" customWidth="1"/>
    <col min="4864" max="4864" width="16.140625" style="12" customWidth="1"/>
    <col min="4865" max="4865" width="14.140625" style="12" customWidth="1"/>
    <col min="4866" max="4866" width="18.5703125" style="12" customWidth="1"/>
    <col min="4867" max="5114" width="9.140625" style="12"/>
    <col min="5115" max="5115" width="17" style="12" customWidth="1"/>
    <col min="5116" max="5116" width="15.85546875" style="12" customWidth="1"/>
    <col min="5117" max="5117" width="21" style="12" customWidth="1"/>
    <col min="5118" max="5118" width="13.140625" style="12" customWidth="1"/>
    <col min="5119" max="5119" width="14.28515625" style="12" customWidth="1"/>
    <col min="5120" max="5120" width="16.140625" style="12" customWidth="1"/>
    <col min="5121" max="5121" width="14.140625" style="12" customWidth="1"/>
    <col min="5122" max="5122" width="18.5703125" style="12" customWidth="1"/>
    <col min="5123" max="5370" width="9.140625" style="12"/>
    <col min="5371" max="5371" width="17" style="12" customWidth="1"/>
    <col min="5372" max="5372" width="15.85546875" style="12" customWidth="1"/>
    <col min="5373" max="5373" width="21" style="12" customWidth="1"/>
    <col min="5374" max="5374" width="13.140625" style="12" customWidth="1"/>
    <col min="5375" max="5375" width="14.28515625" style="12" customWidth="1"/>
    <col min="5376" max="5376" width="16.140625" style="12" customWidth="1"/>
    <col min="5377" max="5377" width="14.140625" style="12" customWidth="1"/>
    <col min="5378" max="5378" width="18.5703125" style="12" customWidth="1"/>
    <col min="5379" max="5626" width="9.140625" style="12"/>
    <col min="5627" max="5627" width="17" style="12" customWidth="1"/>
    <col min="5628" max="5628" width="15.85546875" style="12" customWidth="1"/>
    <col min="5629" max="5629" width="21" style="12" customWidth="1"/>
    <col min="5630" max="5630" width="13.140625" style="12" customWidth="1"/>
    <col min="5631" max="5631" width="14.28515625" style="12" customWidth="1"/>
    <col min="5632" max="5632" width="16.140625" style="12" customWidth="1"/>
    <col min="5633" max="5633" width="14.140625" style="12" customWidth="1"/>
    <col min="5634" max="5634" width="18.5703125" style="12" customWidth="1"/>
    <col min="5635" max="5882" width="9.140625" style="12"/>
    <col min="5883" max="5883" width="17" style="12" customWidth="1"/>
    <col min="5884" max="5884" width="15.85546875" style="12" customWidth="1"/>
    <col min="5885" max="5885" width="21" style="12" customWidth="1"/>
    <col min="5886" max="5886" width="13.140625" style="12" customWidth="1"/>
    <col min="5887" max="5887" width="14.28515625" style="12" customWidth="1"/>
    <col min="5888" max="5888" width="16.140625" style="12" customWidth="1"/>
    <col min="5889" max="5889" width="14.140625" style="12" customWidth="1"/>
    <col min="5890" max="5890" width="18.5703125" style="12" customWidth="1"/>
    <col min="5891" max="6138" width="9.140625" style="12"/>
    <col min="6139" max="6139" width="17" style="12" customWidth="1"/>
    <col min="6140" max="6140" width="15.85546875" style="12" customWidth="1"/>
    <col min="6141" max="6141" width="21" style="12" customWidth="1"/>
    <col min="6142" max="6142" width="13.140625" style="12" customWidth="1"/>
    <col min="6143" max="6143" width="14.28515625" style="12" customWidth="1"/>
    <col min="6144" max="6144" width="16.140625" style="12" customWidth="1"/>
    <col min="6145" max="6145" width="14.140625" style="12" customWidth="1"/>
    <col min="6146" max="6146" width="18.5703125" style="12" customWidth="1"/>
    <col min="6147" max="6394" width="9.140625" style="12"/>
    <col min="6395" max="6395" width="17" style="12" customWidth="1"/>
    <col min="6396" max="6396" width="15.85546875" style="12" customWidth="1"/>
    <col min="6397" max="6397" width="21" style="12" customWidth="1"/>
    <col min="6398" max="6398" width="13.140625" style="12" customWidth="1"/>
    <col min="6399" max="6399" width="14.28515625" style="12" customWidth="1"/>
    <col min="6400" max="6400" width="16.140625" style="12" customWidth="1"/>
    <col min="6401" max="6401" width="14.140625" style="12" customWidth="1"/>
    <col min="6402" max="6402" width="18.5703125" style="12" customWidth="1"/>
    <col min="6403" max="6650" width="9.140625" style="12"/>
    <col min="6651" max="6651" width="17" style="12" customWidth="1"/>
    <col min="6652" max="6652" width="15.85546875" style="12" customWidth="1"/>
    <col min="6653" max="6653" width="21" style="12" customWidth="1"/>
    <col min="6654" max="6654" width="13.140625" style="12" customWidth="1"/>
    <col min="6655" max="6655" width="14.28515625" style="12" customWidth="1"/>
    <col min="6656" max="6656" width="16.140625" style="12" customWidth="1"/>
    <col min="6657" max="6657" width="14.140625" style="12" customWidth="1"/>
    <col min="6658" max="6658" width="18.5703125" style="12" customWidth="1"/>
    <col min="6659" max="6906" width="9.140625" style="12"/>
    <col min="6907" max="6907" width="17" style="12" customWidth="1"/>
    <col min="6908" max="6908" width="15.85546875" style="12" customWidth="1"/>
    <col min="6909" max="6909" width="21" style="12" customWidth="1"/>
    <col min="6910" max="6910" width="13.140625" style="12" customWidth="1"/>
    <col min="6911" max="6911" width="14.28515625" style="12" customWidth="1"/>
    <col min="6912" max="6912" width="16.140625" style="12" customWidth="1"/>
    <col min="6913" max="6913" width="14.140625" style="12" customWidth="1"/>
    <col min="6914" max="6914" width="18.5703125" style="12" customWidth="1"/>
    <col min="6915" max="7162" width="9.140625" style="12"/>
    <col min="7163" max="7163" width="17" style="12" customWidth="1"/>
    <col min="7164" max="7164" width="15.85546875" style="12" customWidth="1"/>
    <col min="7165" max="7165" width="21" style="12" customWidth="1"/>
    <col min="7166" max="7166" width="13.140625" style="12" customWidth="1"/>
    <col min="7167" max="7167" width="14.28515625" style="12" customWidth="1"/>
    <col min="7168" max="7168" width="16.140625" style="12" customWidth="1"/>
    <col min="7169" max="7169" width="14.140625" style="12" customWidth="1"/>
    <col min="7170" max="7170" width="18.5703125" style="12" customWidth="1"/>
    <col min="7171" max="7418" width="9.140625" style="12"/>
    <col min="7419" max="7419" width="17" style="12" customWidth="1"/>
    <col min="7420" max="7420" width="15.85546875" style="12" customWidth="1"/>
    <col min="7421" max="7421" width="21" style="12" customWidth="1"/>
    <col min="7422" max="7422" width="13.140625" style="12" customWidth="1"/>
    <col min="7423" max="7423" width="14.28515625" style="12" customWidth="1"/>
    <col min="7424" max="7424" width="16.140625" style="12" customWidth="1"/>
    <col min="7425" max="7425" width="14.140625" style="12" customWidth="1"/>
    <col min="7426" max="7426" width="18.5703125" style="12" customWidth="1"/>
    <col min="7427" max="7674" width="9.140625" style="12"/>
    <col min="7675" max="7675" width="17" style="12" customWidth="1"/>
    <col min="7676" max="7676" width="15.85546875" style="12" customWidth="1"/>
    <col min="7677" max="7677" width="21" style="12" customWidth="1"/>
    <col min="7678" max="7678" width="13.140625" style="12" customWidth="1"/>
    <col min="7679" max="7679" width="14.28515625" style="12" customWidth="1"/>
    <col min="7680" max="7680" width="16.140625" style="12" customWidth="1"/>
    <col min="7681" max="7681" width="14.140625" style="12" customWidth="1"/>
    <col min="7682" max="7682" width="18.5703125" style="12" customWidth="1"/>
    <col min="7683" max="7930" width="9.140625" style="12"/>
    <col min="7931" max="7931" width="17" style="12" customWidth="1"/>
    <col min="7932" max="7932" width="15.85546875" style="12" customWidth="1"/>
    <col min="7933" max="7933" width="21" style="12" customWidth="1"/>
    <col min="7934" max="7934" width="13.140625" style="12" customWidth="1"/>
    <col min="7935" max="7935" width="14.28515625" style="12" customWidth="1"/>
    <col min="7936" max="7936" width="16.140625" style="12" customWidth="1"/>
    <col min="7937" max="7937" width="14.140625" style="12" customWidth="1"/>
    <col min="7938" max="7938" width="18.5703125" style="12" customWidth="1"/>
    <col min="7939" max="8186" width="9.140625" style="12"/>
    <col min="8187" max="8187" width="17" style="12" customWidth="1"/>
    <col min="8188" max="8188" width="15.85546875" style="12" customWidth="1"/>
    <col min="8189" max="8189" width="21" style="12" customWidth="1"/>
    <col min="8190" max="8190" width="13.140625" style="12" customWidth="1"/>
    <col min="8191" max="8191" width="14.28515625" style="12" customWidth="1"/>
    <col min="8192" max="8192" width="16.140625" style="12" customWidth="1"/>
    <col min="8193" max="8193" width="14.140625" style="12" customWidth="1"/>
    <col min="8194" max="8194" width="18.5703125" style="12" customWidth="1"/>
    <col min="8195" max="8442" width="9.140625" style="12"/>
    <col min="8443" max="8443" width="17" style="12" customWidth="1"/>
    <col min="8444" max="8444" width="15.85546875" style="12" customWidth="1"/>
    <col min="8445" max="8445" width="21" style="12" customWidth="1"/>
    <col min="8446" max="8446" width="13.140625" style="12" customWidth="1"/>
    <col min="8447" max="8447" width="14.28515625" style="12" customWidth="1"/>
    <col min="8448" max="8448" width="16.140625" style="12" customWidth="1"/>
    <col min="8449" max="8449" width="14.140625" style="12" customWidth="1"/>
    <col min="8450" max="8450" width="18.5703125" style="12" customWidth="1"/>
    <col min="8451" max="8698" width="9.140625" style="12"/>
    <col min="8699" max="8699" width="17" style="12" customWidth="1"/>
    <col min="8700" max="8700" width="15.85546875" style="12" customWidth="1"/>
    <col min="8701" max="8701" width="21" style="12" customWidth="1"/>
    <col min="8702" max="8702" width="13.140625" style="12" customWidth="1"/>
    <col min="8703" max="8703" width="14.28515625" style="12" customWidth="1"/>
    <col min="8704" max="8704" width="16.140625" style="12" customWidth="1"/>
    <col min="8705" max="8705" width="14.140625" style="12" customWidth="1"/>
    <col min="8706" max="8706" width="18.5703125" style="12" customWidth="1"/>
    <col min="8707" max="8954" width="9.140625" style="12"/>
    <col min="8955" max="8955" width="17" style="12" customWidth="1"/>
    <col min="8956" max="8956" width="15.85546875" style="12" customWidth="1"/>
    <col min="8957" max="8957" width="21" style="12" customWidth="1"/>
    <col min="8958" max="8958" width="13.140625" style="12" customWidth="1"/>
    <col min="8959" max="8959" width="14.28515625" style="12" customWidth="1"/>
    <col min="8960" max="8960" width="16.140625" style="12" customWidth="1"/>
    <col min="8961" max="8961" width="14.140625" style="12" customWidth="1"/>
    <col min="8962" max="8962" width="18.5703125" style="12" customWidth="1"/>
    <col min="8963" max="9210" width="9.140625" style="12"/>
    <col min="9211" max="9211" width="17" style="12" customWidth="1"/>
    <col min="9212" max="9212" width="15.85546875" style="12" customWidth="1"/>
    <col min="9213" max="9213" width="21" style="12" customWidth="1"/>
    <col min="9214" max="9214" width="13.140625" style="12" customWidth="1"/>
    <col min="9215" max="9215" width="14.28515625" style="12" customWidth="1"/>
    <col min="9216" max="9216" width="16.140625" style="12" customWidth="1"/>
    <col min="9217" max="9217" width="14.140625" style="12" customWidth="1"/>
    <col min="9218" max="9218" width="18.5703125" style="12" customWidth="1"/>
    <col min="9219" max="9466" width="9.140625" style="12"/>
    <col min="9467" max="9467" width="17" style="12" customWidth="1"/>
    <col min="9468" max="9468" width="15.85546875" style="12" customWidth="1"/>
    <col min="9469" max="9469" width="21" style="12" customWidth="1"/>
    <col min="9470" max="9470" width="13.140625" style="12" customWidth="1"/>
    <col min="9471" max="9471" width="14.28515625" style="12" customWidth="1"/>
    <col min="9472" max="9472" width="16.140625" style="12" customWidth="1"/>
    <col min="9473" max="9473" width="14.140625" style="12" customWidth="1"/>
    <col min="9474" max="9474" width="18.5703125" style="12" customWidth="1"/>
    <col min="9475" max="9722" width="9.140625" style="12"/>
    <col min="9723" max="9723" width="17" style="12" customWidth="1"/>
    <col min="9724" max="9724" width="15.85546875" style="12" customWidth="1"/>
    <col min="9725" max="9725" width="21" style="12" customWidth="1"/>
    <col min="9726" max="9726" width="13.140625" style="12" customWidth="1"/>
    <col min="9727" max="9727" width="14.28515625" style="12" customWidth="1"/>
    <col min="9728" max="9728" width="16.140625" style="12" customWidth="1"/>
    <col min="9729" max="9729" width="14.140625" style="12" customWidth="1"/>
    <col min="9730" max="9730" width="18.5703125" style="12" customWidth="1"/>
    <col min="9731" max="9978" width="9.140625" style="12"/>
    <col min="9979" max="9979" width="17" style="12" customWidth="1"/>
    <col min="9980" max="9980" width="15.85546875" style="12" customWidth="1"/>
    <col min="9981" max="9981" width="21" style="12" customWidth="1"/>
    <col min="9982" max="9982" width="13.140625" style="12" customWidth="1"/>
    <col min="9983" max="9983" width="14.28515625" style="12" customWidth="1"/>
    <col min="9984" max="9984" width="16.140625" style="12" customWidth="1"/>
    <col min="9985" max="9985" width="14.140625" style="12" customWidth="1"/>
    <col min="9986" max="9986" width="18.5703125" style="12" customWidth="1"/>
    <col min="9987" max="10234" width="9.140625" style="12"/>
    <col min="10235" max="10235" width="17" style="12" customWidth="1"/>
    <col min="10236" max="10236" width="15.85546875" style="12" customWidth="1"/>
    <col min="10237" max="10237" width="21" style="12" customWidth="1"/>
    <col min="10238" max="10238" width="13.140625" style="12" customWidth="1"/>
    <col min="10239" max="10239" width="14.28515625" style="12" customWidth="1"/>
    <col min="10240" max="10240" width="16.140625" style="12" customWidth="1"/>
    <col min="10241" max="10241" width="14.140625" style="12" customWidth="1"/>
    <col min="10242" max="10242" width="18.5703125" style="12" customWidth="1"/>
    <col min="10243" max="10490" width="9.140625" style="12"/>
    <col min="10491" max="10491" width="17" style="12" customWidth="1"/>
    <col min="10492" max="10492" width="15.85546875" style="12" customWidth="1"/>
    <col min="10493" max="10493" width="21" style="12" customWidth="1"/>
    <col min="10494" max="10494" width="13.140625" style="12" customWidth="1"/>
    <col min="10495" max="10495" width="14.28515625" style="12" customWidth="1"/>
    <col min="10496" max="10496" width="16.140625" style="12" customWidth="1"/>
    <col min="10497" max="10497" width="14.140625" style="12" customWidth="1"/>
    <col min="10498" max="10498" width="18.5703125" style="12" customWidth="1"/>
    <col min="10499" max="10746" width="9.140625" style="12"/>
    <col min="10747" max="10747" width="17" style="12" customWidth="1"/>
    <col min="10748" max="10748" width="15.85546875" style="12" customWidth="1"/>
    <col min="10749" max="10749" width="21" style="12" customWidth="1"/>
    <col min="10750" max="10750" width="13.140625" style="12" customWidth="1"/>
    <col min="10751" max="10751" width="14.28515625" style="12" customWidth="1"/>
    <col min="10752" max="10752" width="16.140625" style="12" customWidth="1"/>
    <col min="10753" max="10753" width="14.140625" style="12" customWidth="1"/>
    <col min="10754" max="10754" width="18.5703125" style="12" customWidth="1"/>
    <col min="10755" max="11002" width="9.140625" style="12"/>
    <col min="11003" max="11003" width="17" style="12" customWidth="1"/>
    <col min="11004" max="11004" width="15.85546875" style="12" customWidth="1"/>
    <col min="11005" max="11005" width="21" style="12" customWidth="1"/>
    <col min="11006" max="11006" width="13.140625" style="12" customWidth="1"/>
    <col min="11007" max="11007" width="14.28515625" style="12" customWidth="1"/>
    <col min="11008" max="11008" width="16.140625" style="12" customWidth="1"/>
    <col min="11009" max="11009" width="14.140625" style="12" customWidth="1"/>
    <col min="11010" max="11010" width="18.5703125" style="12" customWidth="1"/>
    <col min="11011" max="11258" width="9.140625" style="12"/>
    <col min="11259" max="11259" width="17" style="12" customWidth="1"/>
    <col min="11260" max="11260" width="15.85546875" style="12" customWidth="1"/>
    <col min="11261" max="11261" width="21" style="12" customWidth="1"/>
    <col min="11262" max="11262" width="13.140625" style="12" customWidth="1"/>
    <col min="11263" max="11263" width="14.28515625" style="12" customWidth="1"/>
    <col min="11264" max="11264" width="16.140625" style="12" customWidth="1"/>
    <col min="11265" max="11265" width="14.140625" style="12" customWidth="1"/>
    <col min="11266" max="11266" width="18.5703125" style="12" customWidth="1"/>
    <col min="11267" max="11514" width="9.140625" style="12"/>
    <col min="11515" max="11515" width="17" style="12" customWidth="1"/>
    <col min="11516" max="11516" width="15.85546875" style="12" customWidth="1"/>
    <col min="11517" max="11517" width="21" style="12" customWidth="1"/>
    <col min="11518" max="11518" width="13.140625" style="12" customWidth="1"/>
    <col min="11519" max="11519" width="14.28515625" style="12" customWidth="1"/>
    <col min="11520" max="11520" width="16.140625" style="12" customWidth="1"/>
    <col min="11521" max="11521" width="14.140625" style="12" customWidth="1"/>
    <col min="11522" max="11522" width="18.5703125" style="12" customWidth="1"/>
    <col min="11523" max="11770" width="9.140625" style="12"/>
    <col min="11771" max="11771" width="17" style="12" customWidth="1"/>
    <col min="11772" max="11772" width="15.85546875" style="12" customWidth="1"/>
    <col min="11773" max="11773" width="21" style="12" customWidth="1"/>
    <col min="11774" max="11774" width="13.140625" style="12" customWidth="1"/>
    <col min="11775" max="11775" width="14.28515625" style="12" customWidth="1"/>
    <col min="11776" max="11776" width="16.140625" style="12" customWidth="1"/>
    <col min="11777" max="11777" width="14.140625" style="12" customWidth="1"/>
    <col min="11778" max="11778" width="18.5703125" style="12" customWidth="1"/>
    <col min="11779" max="12026" width="9.140625" style="12"/>
    <col min="12027" max="12027" width="17" style="12" customWidth="1"/>
    <col min="12028" max="12028" width="15.85546875" style="12" customWidth="1"/>
    <col min="12029" max="12029" width="21" style="12" customWidth="1"/>
    <col min="12030" max="12030" width="13.140625" style="12" customWidth="1"/>
    <col min="12031" max="12031" width="14.28515625" style="12" customWidth="1"/>
    <col min="12032" max="12032" width="16.140625" style="12" customWidth="1"/>
    <col min="12033" max="12033" width="14.140625" style="12" customWidth="1"/>
    <col min="12034" max="12034" width="18.5703125" style="12" customWidth="1"/>
    <col min="12035" max="12282" width="9.140625" style="12"/>
    <col min="12283" max="12283" width="17" style="12" customWidth="1"/>
    <col min="12284" max="12284" width="15.85546875" style="12" customWidth="1"/>
    <col min="12285" max="12285" width="21" style="12" customWidth="1"/>
    <col min="12286" max="12286" width="13.140625" style="12" customWidth="1"/>
    <col min="12287" max="12287" width="14.28515625" style="12" customWidth="1"/>
    <col min="12288" max="12288" width="16.140625" style="12" customWidth="1"/>
    <col min="12289" max="12289" width="14.140625" style="12" customWidth="1"/>
    <col min="12290" max="12290" width="18.5703125" style="12" customWidth="1"/>
    <col min="12291" max="12538" width="9.140625" style="12"/>
    <col min="12539" max="12539" width="17" style="12" customWidth="1"/>
    <col min="12540" max="12540" width="15.85546875" style="12" customWidth="1"/>
    <col min="12541" max="12541" width="21" style="12" customWidth="1"/>
    <col min="12542" max="12542" width="13.140625" style="12" customWidth="1"/>
    <col min="12543" max="12543" width="14.28515625" style="12" customWidth="1"/>
    <col min="12544" max="12544" width="16.140625" style="12" customWidth="1"/>
    <col min="12545" max="12545" width="14.140625" style="12" customWidth="1"/>
    <col min="12546" max="12546" width="18.5703125" style="12" customWidth="1"/>
    <col min="12547" max="12794" width="9.140625" style="12"/>
    <col min="12795" max="12795" width="17" style="12" customWidth="1"/>
    <col min="12796" max="12796" width="15.85546875" style="12" customWidth="1"/>
    <col min="12797" max="12797" width="21" style="12" customWidth="1"/>
    <col min="12798" max="12798" width="13.140625" style="12" customWidth="1"/>
    <col min="12799" max="12799" width="14.28515625" style="12" customWidth="1"/>
    <col min="12800" max="12800" width="16.140625" style="12" customWidth="1"/>
    <col min="12801" max="12801" width="14.140625" style="12" customWidth="1"/>
    <col min="12802" max="12802" width="18.5703125" style="12" customWidth="1"/>
    <col min="12803" max="13050" width="9.140625" style="12"/>
    <col min="13051" max="13051" width="17" style="12" customWidth="1"/>
    <col min="13052" max="13052" width="15.85546875" style="12" customWidth="1"/>
    <col min="13053" max="13053" width="21" style="12" customWidth="1"/>
    <col min="13054" max="13054" width="13.140625" style="12" customWidth="1"/>
    <col min="13055" max="13055" width="14.28515625" style="12" customWidth="1"/>
    <col min="13056" max="13056" width="16.140625" style="12" customWidth="1"/>
    <col min="13057" max="13057" width="14.140625" style="12" customWidth="1"/>
    <col min="13058" max="13058" width="18.5703125" style="12" customWidth="1"/>
    <col min="13059" max="13306" width="9.140625" style="12"/>
    <col min="13307" max="13307" width="17" style="12" customWidth="1"/>
    <col min="13308" max="13308" width="15.85546875" style="12" customWidth="1"/>
    <col min="13309" max="13309" width="21" style="12" customWidth="1"/>
    <col min="13310" max="13310" width="13.140625" style="12" customWidth="1"/>
    <col min="13311" max="13311" width="14.28515625" style="12" customWidth="1"/>
    <col min="13312" max="13312" width="16.140625" style="12" customWidth="1"/>
    <col min="13313" max="13313" width="14.140625" style="12" customWidth="1"/>
    <col min="13314" max="13314" width="18.5703125" style="12" customWidth="1"/>
    <col min="13315" max="13562" width="9.140625" style="12"/>
    <col min="13563" max="13563" width="17" style="12" customWidth="1"/>
    <col min="13564" max="13564" width="15.85546875" style="12" customWidth="1"/>
    <col min="13565" max="13565" width="21" style="12" customWidth="1"/>
    <col min="13566" max="13566" width="13.140625" style="12" customWidth="1"/>
    <col min="13567" max="13567" width="14.28515625" style="12" customWidth="1"/>
    <col min="13568" max="13568" width="16.140625" style="12" customWidth="1"/>
    <col min="13569" max="13569" width="14.140625" style="12" customWidth="1"/>
    <col min="13570" max="13570" width="18.5703125" style="12" customWidth="1"/>
    <col min="13571" max="13818" width="9.140625" style="12"/>
    <col min="13819" max="13819" width="17" style="12" customWidth="1"/>
    <col min="13820" max="13820" width="15.85546875" style="12" customWidth="1"/>
    <col min="13821" max="13821" width="21" style="12" customWidth="1"/>
    <col min="13822" max="13822" width="13.140625" style="12" customWidth="1"/>
    <col min="13823" max="13823" width="14.28515625" style="12" customWidth="1"/>
    <col min="13824" max="13824" width="16.140625" style="12" customWidth="1"/>
    <col min="13825" max="13825" width="14.140625" style="12" customWidth="1"/>
    <col min="13826" max="13826" width="18.5703125" style="12" customWidth="1"/>
    <col min="13827" max="14074" width="9.140625" style="12"/>
    <col min="14075" max="14075" width="17" style="12" customWidth="1"/>
    <col min="14076" max="14076" width="15.85546875" style="12" customWidth="1"/>
    <col min="14077" max="14077" width="21" style="12" customWidth="1"/>
    <col min="14078" max="14078" width="13.140625" style="12" customWidth="1"/>
    <col min="14079" max="14079" width="14.28515625" style="12" customWidth="1"/>
    <col min="14080" max="14080" width="16.140625" style="12" customWidth="1"/>
    <col min="14081" max="14081" width="14.140625" style="12" customWidth="1"/>
    <col min="14082" max="14082" width="18.5703125" style="12" customWidth="1"/>
    <col min="14083" max="14330" width="9.140625" style="12"/>
    <col min="14331" max="14331" width="17" style="12" customWidth="1"/>
    <col min="14332" max="14332" width="15.85546875" style="12" customWidth="1"/>
    <col min="14333" max="14333" width="21" style="12" customWidth="1"/>
    <col min="14334" max="14334" width="13.140625" style="12" customWidth="1"/>
    <col min="14335" max="14335" width="14.28515625" style="12" customWidth="1"/>
    <col min="14336" max="14336" width="16.140625" style="12" customWidth="1"/>
    <col min="14337" max="14337" width="14.140625" style="12" customWidth="1"/>
    <col min="14338" max="14338" width="18.5703125" style="12" customWidth="1"/>
    <col min="14339" max="14586" width="9.140625" style="12"/>
    <col min="14587" max="14587" width="17" style="12" customWidth="1"/>
    <col min="14588" max="14588" width="15.85546875" style="12" customWidth="1"/>
    <col min="14589" max="14589" width="21" style="12" customWidth="1"/>
    <col min="14590" max="14590" width="13.140625" style="12" customWidth="1"/>
    <col min="14591" max="14591" width="14.28515625" style="12" customWidth="1"/>
    <col min="14592" max="14592" width="16.140625" style="12" customWidth="1"/>
    <col min="14593" max="14593" width="14.140625" style="12" customWidth="1"/>
    <col min="14594" max="14594" width="18.5703125" style="12" customWidth="1"/>
    <col min="14595" max="14842" width="9.140625" style="12"/>
    <col min="14843" max="14843" width="17" style="12" customWidth="1"/>
    <col min="14844" max="14844" width="15.85546875" style="12" customWidth="1"/>
    <col min="14845" max="14845" width="21" style="12" customWidth="1"/>
    <col min="14846" max="14846" width="13.140625" style="12" customWidth="1"/>
    <col min="14847" max="14847" width="14.28515625" style="12" customWidth="1"/>
    <col min="14848" max="14848" width="16.140625" style="12" customWidth="1"/>
    <col min="14849" max="14849" width="14.140625" style="12" customWidth="1"/>
    <col min="14850" max="14850" width="18.5703125" style="12" customWidth="1"/>
    <col min="14851" max="15098" width="9.140625" style="12"/>
    <col min="15099" max="15099" width="17" style="12" customWidth="1"/>
    <col min="15100" max="15100" width="15.85546875" style="12" customWidth="1"/>
    <col min="15101" max="15101" width="21" style="12" customWidth="1"/>
    <col min="15102" max="15102" width="13.140625" style="12" customWidth="1"/>
    <col min="15103" max="15103" width="14.28515625" style="12" customWidth="1"/>
    <col min="15104" max="15104" width="16.140625" style="12" customWidth="1"/>
    <col min="15105" max="15105" width="14.140625" style="12" customWidth="1"/>
    <col min="15106" max="15106" width="18.5703125" style="12" customWidth="1"/>
    <col min="15107" max="15354" width="9.140625" style="12"/>
    <col min="15355" max="15355" width="17" style="12" customWidth="1"/>
    <col min="15356" max="15356" width="15.85546875" style="12" customWidth="1"/>
    <col min="15357" max="15357" width="21" style="12" customWidth="1"/>
    <col min="15358" max="15358" width="13.140625" style="12" customWidth="1"/>
    <col min="15359" max="15359" width="14.28515625" style="12" customWidth="1"/>
    <col min="15360" max="15360" width="16.140625" style="12" customWidth="1"/>
    <col min="15361" max="15361" width="14.140625" style="12" customWidth="1"/>
    <col min="15362" max="15362" width="18.5703125" style="12" customWidth="1"/>
    <col min="15363" max="15610" width="9.140625" style="12"/>
    <col min="15611" max="15611" width="17" style="12" customWidth="1"/>
    <col min="15612" max="15612" width="15.85546875" style="12" customWidth="1"/>
    <col min="15613" max="15613" width="21" style="12" customWidth="1"/>
    <col min="15614" max="15614" width="13.140625" style="12" customWidth="1"/>
    <col min="15615" max="15615" width="14.28515625" style="12" customWidth="1"/>
    <col min="15616" max="15616" width="16.140625" style="12" customWidth="1"/>
    <col min="15617" max="15617" width="14.140625" style="12" customWidth="1"/>
    <col min="15618" max="15618" width="18.5703125" style="12" customWidth="1"/>
    <col min="15619" max="15866" width="9.140625" style="12"/>
    <col min="15867" max="15867" width="17" style="12" customWidth="1"/>
    <col min="15868" max="15868" width="15.85546875" style="12" customWidth="1"/>
    <col min="15869" max="15869" width="21" style="12" customWidth="1"/>
    <col min="15870" max="15870" width="13.140625" style="12" customWidth="1"/>
    <col min="15871" max="15871" width="14.28515625" style="12" customWidth="1"/>
    <col min="15872" max="15872" width="16.140625" style="12" customWidth="1"/>
    <col min="15873" max="15873" width="14.140625" style="12" customWidth="1"/>
    <col min="15874" max="15874" width="18.5703125" style="12" customWidth="1"/>
    <col min="15875" max="16122" width="9.140625" style="12"/>
    <col min="16123" max="16123" width="17" style="12" customWidth="1"/>
    <col min="16124" max="16124" width="15.85546875" style="12" customWidth="1"/>
    <col min="16125" max="16125" width="21" style="12" customWidth="1"/>
    <col min="16126" max="16126" width="13.140625" style="12" customWidth="1"/>
    <col min="16127" max="16127" width="14.28515625" style="12" customWidth="1"/>
    <col min="16128" max="16128" width="16.140625" style="12" customWidth="1"/>
    <col min="16129" max="16129" width="14.140625" style="12" customWidth="1"/>
    <col min="16130" max="16130" width="18.5703125" style="12" customWidth="1"/>
    <col min="16131" max="16384" width="9.140625" style="12"/>
  </cols>
  <sheetData>
    <row r="1" spans="1:7" s="4" customFormat="1" ht="21.6" customHeight="1">
      <c r="A1" s="2"/>
      <c r="B1" s="2"/>
      <c r="C1" s="35" t="s">
        <v>29</v>
      </c>
      <c r="D1" s="35" t="s">
        <v>105</v>
      </c>
      <c r="E1" s="35"/>
      <c r="F1" s="2"/>
      <c r="G1" s="2"/>
    </row>
    <row r="2" spans="1:7" s="4" customFormat="1" ht="15.6" customHeight="1">
      <c r="A2" s="1"/>
      <c r="B2" s="5"/>
      <c r="C2" s="5"/>
      <c r="D2" s="5"/>
      <c r="E2" s="2"/>
      <c r="F2" s="3"/>
      <c r="G2" s="1"/>
    </row>
    <row r="3" spans="1:7" s="7" customFormat="1" ht="15" customHeight="1">
      <c r="A3" s="20" t="s">
        <v>31</v>
      </c>
      <c r="B3" s="20"/>
      <c r="C3" s="20" t="s">
        <v>30</v>
      </c>
      <c r="D3" s="20"/>
      <c r="E3" s="20"/>
      <c r="F3" s="20"/>
      <c r="G3" s="20"/>
    </row>
    <row r="4" spans="1:7" s="7" customFormat="1" ht="7.5" customHeight="1">
      <c r="A4" s="8"/>
      <c r="B4" s="9"/>
      <c r="C4" s="6"/>
      <c r="D4" s="6"/>
      <c r="E4" s="6"/>
      <c r="F4" s="6"/>
      <c r="G4" s="6"/>
    </row>
    <row r="5" spans="1:7" s="7" customFormat="1">
      <c r="A5" s="6" t="s">
        <v>0</v>
      </c>
      <c r="B5" s="6"/>
      <c r="C5" s="6"/>
      <c r="D5" s="6"/>
      <c r="E5" s="6"/>
      <c r="F5" s="6"/>
      <c r="G5" s="6"/>
    </row>
    <row r="6" spans="1:7" s="7" customFormat="1" ht="9.75" customHeight="1">
      <c r="A6" s="6"/>
      <c r="B6" s="6"/>
      <c r="C6" s="6"/>
      <c r="D6" s="6"/>
      <c r="E6" s="6"/>
      <c r="F6" s="6"/>
      <c r="G6" s="6"/>
    </row>
    <row r="7" spans="1:7" s="7" customFormat="1" ht="15" customHeight="1">
      <c r="A7" s="11" t="s">
        <v>16</v>
      </c>
      <c r="B7" s="6"/>
      <c r="C7" s="6"/>
      <c r="D7" s="6"/>
      <c r="E7" s="6"/>
      <c r="F7" s="6"/>
      <c r="G7" s="6"/>
    </row>
    <row r="8" spans="1:7" s="7" customFormat="1">
      <c r="A8" s="11" t="s">
        <v>17</v>
      </c>
      <c r="B8" s="6"/>
      <c r="C8" s="6"/>
      <c r="D8" s="6"/>
      <c r="E8" s="6"/>
      <c r="F8" s="6"/>
      <c r="G8" s="6"/>
    </row>
    <row r="9" spans="1:7" s="7" customFormat="1">
      <c r="A9" s="6" t="s">
        <v>18</v>
      </c>
      <c r="B9" s="6"/>
      <c r="C9" s="6"/>
      <c r="D9" s="6"/>
      <c r="E9" s="6"/>
      <c r="F9" s="6"/>
      <c r="G9" s="6"/>
    </row>
    <row r="10" spans="1:7" s="7" customFormat="1">
      <c r="A10" s="6" t="s">
        <v>162</v>
      </c>
      <c r="B10" s="6"/>
      <c r="C10" s="6"/>
      <c r="D10" s="6"/>
      <c r="E10" s="6"/>
      <c r="F10" s="6"/>
      <c r="G10" s="6"/>
    </row>
    <row r="11" spans="1:7" s="7" customFormat="1" ht="19.5" customHeight="1">
      <c r="A11" s="6" t="s">
        <v>1</v>
      </c>
      <c r="B11" s="6"/>
      <c r="C11" s="6"/>
      <c r="D11" s="6"/>
      <c r="E11" s="6"/>
      <c r="F11" s="6"/>
      <c r="G11" s="6"/>
    </row>
    <row r="12" spans="1:7" s="7" customFormat="1" ht="7.5" customHeight="1">
      <c r="A12" s="6"/>
      <c r="B12" s="6"/>
      <c r="C12" s="6"/>
      <c r="D12" s="6"/>
      <c r="E12" s="6"/>
      <c r="F12" s="6"/>
      <c r="G12" s="6"/>
    </row>
    <row r="13" spans="1:7" s="7" customFormat="1" ht="17.25" customHeight="1">
      <c r="A13" s="6" t="s">
        <v>19</v>
      </c>
      <c r="B13" s="6"/>
      <c r="C13" s="6"/>
      <c r="D13" s="6"/>
      <c r="E13" s="6"/>
      <c r="F13" s="6"/>
      <c r="G13" s="6"/>
    </row>
    <row r="14" spans="1:7" s="7" customFormat="1" ht="11.25" customHeight="1">
      <c r="A14" s="6"/>
      <c r="B14" s="6"/>
      <c r="C14" s="6"/>
      <c r="D14" s="6"/>
      <c r="E14" s="6"/>
      <c r="F14" s="6"/>
      <c r="G14" s="6"/>
    </row>
    <row r="15" spans="1:7" s="7" customFormat="1" ht="24" customHeight="1">
      <c r="A15" s="28" t="s">
        <v>20</v>
      </c>
      <c r="B15" s="27"/>
      <c r="C15" s="4" t="s">
        <v>41</v>
      </c>
      <c r="D15" s="4" t="s">
        <v>106</v>
      </c>
      <c r="E15" s="29" t="s">
        <v>108</v>
      </c>
      <c r="F15" s="30" t="s">
        <v>107</v>
      </c>
      <c r="G15" s="1" t="s">
        <v>98</v>
      </c>
    </row>
    <row r="16" spans="1:7" s="7" customFormat="1">
      <c r="A16" s="6" t="s">
        <v>26</v>
      </c>
      <c r="B16" s="7" t="s">
        <v>99</v>
      </c>
      <c r="F16" s="9"/>
      <c r="G16" s="8"/>
    </row>
    <row r="17" spans="1:256" s="22" customFormat="1" ht="26.25" customHeight="1">
      <c r="A17" s="39" t="s">
        <v>130</v>
      </c>
      <c r="B17" s="40" t="s">
        <v>119</v>
      </c>
      <c r="E17" s="21"/>
      <c r="F17" s="41"/>
      <c r="G17" s="20"/>
    </row>
    <row r="18" spans="1:256" s="7" customFormat="1" ht="21" customHeight="1">
      <c r="A18" s="6" t="s">
        <v>131</v>
      </c>
      <c r="B18" s="7" t="s">
        <v>132</v>
      </c>
      <c r="C18" s="7" t="s">
        <v>133</v>
      </c>
      <c r="D18" s="7" t="s">
        <v>109</v>
      </c>
      <c r="F18" s="6"/>
      <c r="G18" s="10"/>
    </row>
    <row r="19" spans="1:256" s="7" customFormat="1" ht="3.75" customHeight="1">
      <c r="A19" s="6"/>
      <c r="B19" s="6"/>
      <c r="C19" s="6"/>
      <c r="D19" s="6"/>
      <c r="E19" s="6"/>
      <c r="F19" s="6"/>
      <c r="G19" s="6"/>
    </row>
    <row r="20" spans="1:256" s="7" customFormat="1" ht="15.75" customHeight="1">
      <c r="A20" s="42" t="s">
        <v>134</v>
      </c>
      <c r="B20" s="42"/>
      <c r="C20" s="42"/>
      <c r="D20" s="42"/>
      <c r="E20" s="42"/>
      <c r="F20" s="42"/>
      <c r="G20" s="42"/>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row>
    <row r="21" spans="1:256" s="7" customFormat="1" ht="15.75" customHeight="1">
      <c r="A21" s="42" t="s">
        <v>135</v>
      </c>
      <c r="B21" s="42"/>
      <c r="C21" s="42"/>
      <c r="D21" s="42"/>
      <c r="E21" s="42"/>
      <c r="F21" s="42"/>
      <c r="G21" s="42"/>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row>
    <row r="22" spans="1:256" s="7" customFormat="1" ht="15.75" customHeight="1">
      <c r="A22" s="46" t="s">
        <v>136</v>
      </c>
      <c r="B22" s="46"/>
      <c r="C22" s="46"/>
      <c r="D22" s="46"/>
      <c r="E22" s="46"/>
      <c r="F22" s="46"/>
      <c r="G22" s="46"/>
      <c r="H22" s="46"/>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row>
    <row r="23" spans="1:256" s="7" customFormat="1" ht="15.75" customHeight="1">
      <c r="A23" s="43" t="s">
        <v>137</v>
      </c>
      <c r="B23" s="43"/>
      <c r="C23" s="43" t="s">
        <v>138</v>
      </c>
      <c r="D23" s="43"/>
      <c r="E23" s="43" t="s">
        <v>39</v>
      </c>
      <c r="F23" s="42"/>
      <c r="G23" s="42"/>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row>
    <row r="24" spans="1:256" s="7" customFormat="1" ht="15.75" customHeight="1">
      <c r="A24" s="46" t="s">
        <v>139</v>
      </c>
      <c r="B24" s="46"/>
      <c r="C24" s="46"/>
      <c r="D24" s="46"/>
      <c r="E24" s="46"/>
      <c r="F24" s="46"/>
      <c r="G24" s="46"/>
      <c r="H24" s="46"/>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row>
    <row r="25" spans="1:256" s="7" customFormat="1" ht="15.75" customHeight="1">
      <c r="A25" s="47" t="s">
        <v>140</v>
      </c>
      <c r="B25" s="47"/>
      <c r="C25" s="47"/>
      <c r="D25" s="47"/>
      <c r="E25" s="42"/>
      <c r="F25" s="38"/>
      <c r="G25" s="38"/>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row>
    <row r="26" spans="1:256" s="7" customFormat="1" ht="15.75" customHeight="1">
      <c r="A26" s="42" t="s">
        <v>141</v>
      </c>
      <c r="B26" s="44"/>
      <c r="C26" s="44"/>
      <c r="D26" s="44"/>
      <c r="E26" s="44"/>
      <c r="F26" s="45"/>
      <c r="G26" s="45"/>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row>
    <row r="27" spans="1:256" s="14" customFormat="1" ht="15.75" customHeight="1">
      <c r="A27" s="48" t="s">
        <v>142</v>
      </c>
      <c r="B27" s="48"/>
      <c r="C27" s="48"/>
      <c r="D27" s="48"/>
      <c r="E27" s="48"/>
      <c r="F27" s="48"/>
      <c r="G27" s="48"/>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s="7" customFormat="1" ht="18" customHeight="1">
      <c r="A28" s="6" t="s">
        <v>28</v>
      </c>
      <c r="B28" s="6"/>
      <c r="C28" s="6"/>
      <c r="D28" s="6"/>
      <c r="E28" s="6"/>
      <c r="F28" s="6"/>
      <c r="G28" s="6"/>
    </row>
    <row r="29" spans="1:256" s="7" customFormat="1" ht="20.25" customHeight="1">
      <c r="A29" s="68" t="s">
        <v>2</v>
      </c>
      <c r="B29" s="68"/>
      <c r="C29" s="68"/>
      <c r="D29" s="68"/>
      <c r="E29" s="68"/>
      <c r="F29" s="68"/>
      <c r="G29" s="68"/>
    </row>
    <row r="30" spans="1:256" s="7" customFormat="1" ht="54.75" customHeight="1">
      <c r="A30" s="64" t="s">
        <v>150</v>
      </c>
      <c r="B30" s="64"/>
      <c r="C30" s="64"/>
      <c r="D30" s="64"/>
      <c r="E30" s="64"/>
      <c r="F30" s="64"/>
      <c r="G30" s="64"/>
    </row>
    <row r="31" spans="1:256" s="7" customFormat="1" ht="37.5" customHeight="1">
      <c r="A31" s="32"/>
      <c r="B31" s="34" t="s">
        <v>151</v>
      </c>
      <c r="C31" s="72" t="s">
        <v>158</v>
      </c>
      <c r="D31" s="72"/>
      <c r="E31" s="72"/>
      <c r="F31" s="72"/>
      <c r="G31" s="72"/>
    </row>
    <row r="32" spans="1:256" s="7" customFormat="1" ht="73.5" customHeight="1">
      <c r="A32" s="66" t="s">
        <v>143</v>
      </c>
      <c r="B32" s="66"/>
      <c r="C32" s="66"/>
      <c r="D32" s="66"/>
      <c r="E32" s="66"/>
      <c r="F32" s="66"/>
      <c r="G32" s="66"/>
    </row>
    <row r="33" spans="1:7" s="7" customFormat="1" ht="15.75" customHeight="1">
      <c r="A33" s="57" t="s">
        <v>3</v>
      </c>
      <c r="B33" s="57"/>
      <c r="C33" s="57"/>
      <c r="D33" s="57"/>
      <c r="E33" s="57"/>
      <c r="F33" s="57"/>
      <c r="G33" s="57"/>
    </row>
    <row r="34" spans="1:7" s="14" customFormat="1" ht="38.25" customHeight="1">
      <c r="A34" s="71" t="s">
        <v>146</v>
      </c>
      <c r="B34" s="71"/>
      <c r="C34" s="71"/>
      <c r="D34" s="71"/>
      <c r="E34" s="71"/>
      <c r="F34" s="71"/>
      <c r="G34" s="71"/>
    </row>
    <row r="35" spans="1:7" s="14" customFormat="1" ht="20.25" customHeight="1">
      <c r="A35" s="37" t="s">
        <v>120</v>
      </c>
      <c r="B35" s="37" t="s">
        <v>119</v>
      </c>
      <c r="C35" s="59" t="s">
        <v>125</v>
      </c>
      <c r="D35" s="59"/>
      <c r="E35" s="59"/>
      <c r="F35" s="59"/>
      <c r="G35" s="59"/>
    </row>
    <row r="36" spans="1:7" s="14" customFormat="1" ht="21" customHeight="1">
      <c r="A36" s="73" t="s">
        <v>159</v>
      </c>
      <c r="B36" s="74"/>
      <c r="C36" s="74"/>
      <c r="D36" s="74"/>
      <c r="E36" s="74"/>
      <c r="F36" s="74"/>
      <c r="G36" s="74"/>
    </row>
    <row r="37" spans="1:7" s="14" customFormat="1" ht="53.25" customHeight="1">
      <c r="A37" s="71" t="s">
        <v>144</v>
      </c>
      <c r="B37" s="71"/>
      <c r="C37" s="71"/>
      <c r="D37" s="71"/>
      <c r="E37" s="71"/>
      <c r="F37" s="71"/>
      <c r="G37" s="71"/>
    </row>
    <row r="38" spans="1:7" s="14" customFormat="1" ht="27" customHeight="1">
      <c r="A38" s="75" t="s">
        <v>121</v>
      </c>
      <c r="B38" s="75"/>
      <c r="C38" s="75"/>
      <c r="D38" s="59" t="s">
        <v>40</v>
      </c>
      <c r="E38" s="59"/>
      <c r="F38" s="59"/>
      <c r="G38" s="59"/>
    </row>
    <row r="39" spans="1:7" s="14" customFormat="1" ht="5.25" customHeight="1">
      <c r="A39" s="74"/>
      <c r="B39" s="74"/>
      <c r="C39" s="74"/>
      <c r="D39" s="74"/>
      <c r="E39" s="74"/>
      <c r="F39" s="74"/>
      <c r="G39" s="74"/>
    </row>
    <row r="40" spans="1:7" s="14" customFormat="1" ht="72" customHeight="1">
      <c r="A40" s="71" t="s">
        <v>145</v>
      </c>
      <c r="B40" s="71"/>
      <c r="C40" s="71"/>
      <c r="D40" s="71"/>
      <c r="E40" s="71"/>
      <c r="F40" s="71"/>
      <c r="G40" s="71"/>
    </row>
    <row r="41" spans="1:7" ht="68.25" customHeight="1">
      <c r="A41" s="52" t="s">
        <v>110</v>
      </c>
      <c r="B41" s="52"/>
      <c r="C41" s="52"/>
      <c r="D41" s="52"/>
      <c r="E41" s="52"/>
      <c r="F41" s="52"/>
      <c r="G41" s="52"/>
    </row>
    <row r="42" spans="1:7" ht="21.75" customHeight="1">
      <c r="A42" s="53" t="s">
        <v>4</v>
      </c>
      <c r="B42" s="53"/>
      <c r="C42" s="53"/>
      <c r="D42" s="53"/>
      <c r="E42" s="53"/>
      <c r="F42" s="53"/>
      <c r="G42" s="53"/>
    </row>
    <row r="43" spans="1:7" ht="36.75" customHeight="1">
      <c r="A43" s="52" t="s">
        <v>42</v>
      </c>
      <c r="B43" s="52"/>
      <c r="C43" s="52"/>
      <c r="D43" s="52"/>
      <c r="E43" s="52"/>
      <c r="F43" s="52"/>
      <c r="G43" s="52"/>
    </row>
    <row r="44" spans="1:7" ht="22.5" customHeight="1">
      <c r="A44" s="52" t="s">
        <v>43</v>
      </c>
      <c r="B44" s="52"/>
      <c r="C44" s="52"/>
      <c r="D44" s="52"/>
      <c r="E44" s="52"/>
      <c r="F44" s="52"/>
      <c r="G44" s="52"/>
    </row>
    <row r="45" spans="1:7" ht="37.5" customHeight="1">
      <c r="A45" s="52" t="s">
        <v>128</v>
      </c>
      <c r="B45" s="52"/>
      <c r="C45" s="52"/>
      <c r="D45" s="52"/>
      <c r="E45" s="52"/>
      <c r="F45" s="52"/>
      <c r="G45" s="52"/>
    </row>
    <row r="46" spans="1:7" ht="37.5" customHeight="1">
      <c r="A46" s="52" t="s">
        <v>44</v>
      </c>
      <c r="B46" s="52"/>
      <c r="C46" s="52"/>
      <c r="D46" s="52"/>
      <c r="E46" s="52"/>
      <c r="F46" s="52"/>
      <c r="G46" s="52"/>
    </row>
    <row r="47" spans="1:7" ht="37.5" customHeight="1">
      <c r="A47" s="52" t="s">
        <v>45</v>
      </c>
      <c r="B47" s="52"/>
      <c r="C47" s="52"/>
      <c r="D47" s="52"/>
      <c r="E47" s="52"/>
      <c r="F47" s="52"/>
      <c r="G47" s="52"/>
    </row>
    <row r="48" spans="1:7" ht="64.5" customHeight="1">
      <c r="A48" s="52" t="s">
        <v>47</v>
      </c>
      <c r="B48" s="52"/>
      <c r="C48" s="52"/>
      <c r="D48" s="52"/>
      <c r="E48" s="52"/>
      <c r="F48" s="52"/>
      <c r="G48" s="52"/>
    </row>
    <row r="49" spans="1:7" ht="21" customHeight="1">
      <c r="A49" s="52" t="s">
        <v>48</v>
      </c>
      <c r="B49" s="52"/>
      <c r="C49" s="52"/>
      <c r="D49" s="52"/>
      <c r="E49" s="52"/>
      <c r="F49" s="52"/>
      <c r="G49" s="52"/>
    </row>
    <row r="50" spans="1:7">
      <c r="A50" s="52" t="s">
        <v>49</v>
      </c>
      <c r="B50" s="52"/>
      <c r="C50" s="52"/>
      <c r="D50" s="52"/>
      <c r="E50" s="52"/>
      <c r="F50" s="52"/>
      <c r="G50" s="52"/>
    </row>
    <row r="51" spans="1:7" ht="17.25" customHeight="1">
      <c r="A51" s="52" t="s">
        <v>46</v>
      </c>
      <c r="B51" s="52"/>
      <c r="C51" s="52"/>
      <c r="D51" s="52"/>
      <c r="E51" s="52"/>
      <c r="F51" s="52"/>
      <c r="G51" s="52"/>
    </row>
    <row r="52" spans="1:7" ht="48" customHeight="1">
      <c r="A52" s="52" t="s">
        <v>50</v>
      </c>
      <c r="B52" s="52"/>
      <c r="C52" s="52"/>
      <c r="D52" s="52"/>
      <c r="E52" s="52"/>
      <c r="F52" s="52"/>
      <c r="G52" s="52"/>
    </row>
    <row r="53" spans="1:7" ht="97.5" customHeight="1">
      <c r="A53" s="52" t="s">
        <v>115</v>
      </c>
      <c r="B53" s="52"/>
      <c r="C53" s="52"/>
      <c r="D53" s="52"/>
      <c r="E53" s="52"/>
      <c r="F53" s="52"/>
      <c r="G53" s="52"/>
    </row>
    <row r="54" spans="1:7" ht="49.5" customHeight="1">
      <c r="A54" s="52" t="s">
        <v>153</v>
      </c>
      <c r="B54" s="52"/>
      <c r="C54" s="52"/>
      <c r="D54" s="52"/>
      <c r="E54" s="52"/>
      <c r="F54" s="52"/>
      <c r="G54" s="52"/>
    </row>
    <row r="55" spans="1:7" ht="18.75" customHeight="1">
      <c r="A55" s="52" t="s">
        <v>51</v>
      </c>
      <c r="B55" s="52"/>
      <c r="C55" s="52"/>
      <c r="D55" s="52"/>
      <c r="E55" s="52"/>
      <c r="F55" s="52"/>
      <c r="G55" s="52"/>
    </row>
    <row r="56" spans="1:7" ht="19.5" customHeight="1">
      <c r="A56" s="57" t="s">
        <v>5</v>
      </c>
      <c r="B56" s="57"/>
      <c r="C56" s="57"/>
      <c r="D56" s="57"/>
      <c r="E56" s="57"/>
      <c r="F56" s="57"/>
      <c r="G56" s="57"/>
    </row>
    <row r="57" spans="1:7" ht="53.25" customHeight="1">
      <c r="A57" s="52" t="s">
        <v>111</v>
      </c>
      <c r="B57" s="52"/>
      <c r="C57" s="52"/>
      <c r="D57" s="52"/>
      <c r="E57" s="52"/>
      <c r="F57" s="52"/>
      <c r="G57" s="52"/>
    </row>
    <row r="58" spans="1:7">
      <c r="A58" s="52" t="s">
        <v>52</v>
      </c>
      <c r="B58" s="52"/>
      <c r="C58" s="52"/>
      <c r="D58" s="52"/>
      <c r="E58" s="52"/>
      <c r="F58" s="52"/>
      <c r="G58" s="52"/>
    </row>
    <row r="59" spans="1:7" ht="52.5" customHeight="1">
      <c r="A59" s="52" t="s">
        <v>118</v>
      </c>
      <c r="B59" s="52"/>
      <c r="C59" s="52"/>
      <c r="D59" s="52"/>
      <c r="E59" s="52"/>
      <c r="F59" s="52"/>
      <c r="G59" s="52"/>
    </row>
    <row r="60" spans="1:7" ht="66.75" customHeight="1">
      <c r="A60" s="71" t="s">
        <v>152</v>
      </c>
      <c r="B60" s="71"/>
      <c r="C60" s="71"/>
      <c r="D60" s="71"/>
      <c r="E60" s="71"/>
      <c r="F60" s="71"/>
      <c r="G60" s="71"/>
    </row>
    <row r="61" spans="1:7" ht="48.75" customHeight="1">
      <c r="A61" s="52" t="s">
        <v>127</v>
      </c>
      <c r="B61" s="52"/>
      <c r="C61" s="52"/>
      <c r="D61" s="52"/>
      <c r="E61" s="52"/>
      <c r="F61" s="52"/>
      <c r="G61" s="52"/>
    </row>
    <row r="62" spans="1:7" ht="35.25" customHeight="1">
      <c r="A62" s="52" t="s">
        <v>53</v>
      </c>
      <c r="B62" s="52"/>
      <c r="C62" s="52"/>
      <c r="D62" s="52"/>
      <c r="E62" s="52"/>
      <c r="F62" s="52"/>
      <c r="G62" s="52"/>
    </row>
    <row r="63" spans="1:7" ht="22.5" customHeight="1">
      <c r="A63" s="52" t="s">
        <v>54</v>
      </c>
      <c r="B63" s="52"/>
      <c r="C63" s="52"/>
      <c r="D63" s="52"/>
      <c r="E63" s="52"/>
      <c r="F63" s="52"/>
      <c r="G63" s="52"/>
    </row>
    <row r="64" spans="1:7" ht="33.75" customHeight="1">
      <c r="A64" s="52" t="s">
        <v>55</v>
      </c>
      <c r="B64" s="52"/>
      <c r="C64" s="52"/>
      <c r="D64" s="52"/>
      <c r="E64" s="52"/>
      <c r="F64" s="52"/>
      <c r="G64" s="52"/>
    </row>
    <row r="65" spans="1:7" ht="36.75" customHeight="1">
      <c r="A65" s="52" t="s">
        <v>56</v>
      </c>
      <c r="B65" s="52"/>
      <c r="C65" s="52"/>
      <c r="D65" s="52"/>
      <c r="E65" s="52"/>
      <c r="F65" s="52"/>
      <c r="G65" s="52"/>
    </row>
    <row r="66" spans="1:7" ht="24" customHeight="1">
      <c r="A66" s="55" t="s">
        <v>112</v>
      </c>
      <c r="B66" s="55"/>
      <c r="C66" s="55"/>
      <c r="D66" s="55"/>
      <c r="E66" s="55"/>
      <c r="F66" s="55"/>
      <c r="G66" s="55"/>
    </row>
    <row r="67" spans="1:7" ht="16.5" customHeight="1">
      <c r="A67" s="57" t="s">
        <v>6</v>
      </c>
      <c r="B67" s="57"/>
      <c r="C67" s="57"/>
      <c r="D67" s="57"/>
      <c r="E67" s="57"/>
      <c r="F67" s="57"/>
      <c r="G67" s="57"/>
    </row>
    <row r="68" spans="1:7" s="14" customFormat="1" ht="35.25" customHeight="1">
      <c r="A68" s="54" t="s">
        <v>160</v>
      </c>
      <c r="B68" s="54"/>
      <c r="C68" s="54"/>
      <c r="D68" s="54"/>
      <c r="E68" s="54"/>
      <c r="F68" s="54"/>
      <c r="G68" s="54"/>
    </row>
    <row r="69" spans="1:7" s="14" customFormat="1" ht="24" customHeight="1">
      <c r="A69" s="26" t="s">
        <v>27</v>
      </c>
      <c r="B69" s="63" t="s">
        <v>32</v>
      </c>
      <c r="C69" s="63"/>
      <c r="D69" s="56" t="s">
        <v>100</v>
      </c>
      <c r="E69" s="56"/>
      <c r="F69" s="56"/>
      <c r="G69" s="25"/>
    </row>
    <row r="70" spans="1:7" s="14" customFormat="1" ht="19.5" customHeight="1">
      <c r="A70" s="31" t="s">
        <v>107</v>
      </c>
      <c r="B70" s="33" t="s">
        <v>57</v>
      </c>
      <c r="C70" s="60" t="s">
        <v>105</v>
      </c>
      <c r="D70" s="60"/>
      <c r="E70" s="60"/>
      <c r="F70" s="56" t="s">
        <v>101</v>
      </c>
      <c r="G70" s="56"/>
    </row>
    <row r="71" spans="1:7" s="14" customFormat="1" ht="19.5" customHeight="1">
      <c r="A71" s="31" t="s">
        <v>113</v>
      </c>
      <c r="B71" s="36" t="s">
        <v>102</v>
      </c>
      <c r="C71" s="60" t="s">
        <v>23</v>
      </c>
      <c r="D71" s="60"/>
      <c r="E71" s="60"/>
      <c r="F71" s="59" t="s">
        <v>103</v>
      </c>
      <c r="G71" s="59"/>
    </row>
    <row r="72" spans="1:7" s="14" customFormat="1" ht="19.5" customHeight="1">
      <c r="A72" s="31" t="s">
        <v>114</v>
      </c>
      <c r="B72" s="36" t="s">
        <v>102</v>
      </c>
      <c r="C72" s="60" t="s">
        <v>23</v>
      </c>
      <c r="D72" s="60"/>
      <c r="E72" s="60"/>
      <c r="F72" s="59" t="s">
        <v>104</v>
      </c>
      <c r="G72" s="59"/>
    </row>
    <row r="73" spans="1:7" s="14" customFormat="1">
      <c r="A73" s="26"/>
      <c r="B73" s="63"/>
      <c r="C73" s="63"/>
      <c r="D73" s="56"/>
      <c r="E73" s="56"/>
      <c r="F73" s="56"/>
      <c r="G73" s="25"/>
    </row>
    <row r="74" spans="1:7" ht="33.75" customHeight="1">
      <c r="A74" s="51" t="s">
        <v>147</v>
      </c>
      <c r="B74" s="51"/>
      <c r="C74" s="51"/>
      <c r="D74" s="51"/>
      <c r="E74" s="51"/>
      <c r="F74" s="51"/>
      <c r="G74" s="51"/>
    </row>
    <row r="75" spans="1:7" ht="36" customHeight="1">
      <c r="A75" s="51" t="s">
        <v>148</v>
      </c>
      <c r="B75" s="51"/>
      <c r="C75" s="51"/>
      <c r="D75" s="51"/>
      <c r="E75" s="51"/>
      <c r="F75" s="51"/>
      <c r="G75" s="51"/>
    </row>
    <row r="76" spans="1:7" ht="34.5" customHeight="1">
      <c r="A76" s="58" t="s">
        <v>58</v>
      </c>
      <c r="B76" s="58"/>
      <c r="C76" s="58"/>
      <c r="D76" s="58"/>
      <c r="E76" s="58"/>
      <c r="F76" s="58"/>
      <c r="G76" s="58"/>
    </row>
    <row r="77" spans="1:7" ht="24.75" customHeight="1">
      <c r="A77" s="51" t="s">
        <v>163</v>
      </c>
      <c r="B77" s="51"/>
      <c r="C77" s="51"/>
      <c r="D77" s="51"/>
      <c r="E77" s="51"/>
      <c r="F77" s="51"/>
      <c r="G77" s="51"/>
    </row>
    <row r="78" spans="1:7" ht="24.75" customHeight="1">
      <c r="A78" s="50" t="s">
        <v>59</v>
      </c>
      <c r="B78" s="50"/>
      <c r="C78" s="50"/>
      <c r="D78" s="50"/>
      <c r="E78" s="50"/>
      <c r="F78" s="50"/>
      <c r="G78" s="50"/>
    </row>
    <row r="79" spans="1:7" ht="21" customHeight="1">
      <c r="A79" s="50" t="s">
        <v>60</v>
      </c>
      <c r="B79" s="50"/>
      <c r="C79" s="50"/>
      <c r="D79" s="50"/>
      <c r="E79" s="50"/>
      <c r="F79" s="50"/>
      <c r="G79" s="50"/>
    </row>
    <row r="80" spans="1:7" ht="72.75" customHeight="1">
      <c r="A80" s="51" t="s">
        <v>124</v>
      </c>
      <c r="B80" s="51"/>
      <c r="C80" s="51"/>
      <c r="D80" s="51"/>
      <c r="E80" s="51"/>
      <c r="F80" s="51"/>
      <c r="G80" s="51"/>
    </row>
    <row r="81" spans="1:7" ht="32.25" customHeight="1">
      <c r="A81" s="58" t="s">
        <v>122</v>
      </c>
      <c r="B81" s="58"/>
      <c r="C81" s="58"/>
      <c r="D81" s="58"/>
      <c r="E81" s="58"/>
      <c r="F81" s="58"/>
      <c r="G81" s="58"/>
    </row>
    <row r="82" spans="1:7" ht="36" customHeight="1">
      <c r="A82" s="51" t="s">
        <v>61</v>
      </c>
      <c r="B82" s="51"/>
      <c r="C82" s="51"/>
      <c r="D82" s="51"/>
      <c r="E82" s="51"/>
      <c r="F82" s="51"/>
      <c r="G82" s="51"/>
    </row>
    <row r="83" spans="1:7" ht="39.75" customHeight="1">
      <c r="A83" s="51" t="s">
        <v>62</v>
      </c>
      <c r="B83" s="51"/>
      <c r="C83" s="51"/>
      <c r="D83" s="51"/>
      <c r="E83" s="51"/>
      <c r="F83" s="51"/>
      <c r="G83" s="51"/>
    </row>
    <row r="84" spans="1:7" ht="17.45" customHeight="1">
      <c r="A84" s="49" t="s">
        <v>7</v>
      </c>
      <c r="B84" s="49"/>
      <c r="C84" s="49"/>
      <c r="D84" s="49"/>
      <c r="E84" s="49"/>
      <c r="F84" s="49"/>
      <c r="G84" s="49"/>
    </row>
    <row r="85" spans="1:7" s="16" customFormat="1" ht="16.5" customHeight="1">
      <c r="A85" s="61" t="s">
        <v>63</v>
      </c>
      <c r="B85" s="61"/>
      <c r="C85" s="61"/>
      <c r="D85" s="61"/>
      <c r="E85" s="61"/>
      <c r="F85" s="61"/>
      <c r="G85" s="61"/>
    </row>
    <row r="86" spans="1:7" s="17" customFormat="1" ht="43.5" customHeight="1">
      <c r="A86" s="62" t="s">
        <v>64</v>
      </c>
      <c r="B86" s="62"/>
      <c r="C86" s="62"/>
      <c r="D86" s="62"/>
      <c r="E86" s="62"/>
      <c r="F86" s="62"/>
      <c r="G86" s="62"/>
    </row>
    <row r="87" spans="1:7" s="15" customFormat="1" ht="41.25" customHeight="1">
      <c r="A87" s="51" t="s">
        <v>65</v>
      </c>
      <c r="B87" s="51"/>
      <c r="C87" s="51"/>
      <c r="D87" s="51"/>
      <c r="E87" s="51"/>
      <c r="F87" s="51"/>
      <c r="G87" s="51"/>
    </row>
    <row r="88" spans="1:7" ht="36" customHeight="1">
      <c r="A88" s="56" t="s">
        <v>66</v>
      </c>
      <c r="B88" s="56"/>
      <c r="C88" s="56"/>
      <c r="D88" s="56"/>
      <c r="E88" s="56"/>
      <c r="F88" s="56"/>
      <c r="G88" s="56"/>
    </row>
    <row r="89" spans="1:7" ht="21.6" customHeight="1">
      <c r="A89" s="56" t="s">
        <v>67</v>
      </c>
      <c r="B89" s="56"/>
      <c r="C89" s="56"/>
      <c r="D89" s="56"/>
      <c r="E89" s="56"/>
      <c r="F89" s="56"/>
      <c r="G89" s="56"/>
    </row>
    <row r="90" spans="1:7" ht="37.5" customHeight="1">
      <c r="A90" s="51" t="s">
        <v>68</v>
      </c>
      <c r="B90" s="51"/>
      <c r="C90" s="51"/>
      <c r="D90" s="51"/>
      <c r="E90" s="51"/>
      <c r="F90" s="51"/>
      <c r="G90" s="51"/>
    </row>
    <row r="91" spans="1:7" ht="69.75" customHeight="1">
      <c r="A91" s="51" t="s">
        <v>69</v>
      </c>
      <c r="B91" s="51"/>
      <c r="C91" s="51"/>
      <c r="D91" s="51"/>
      <c r="E91" s="51"/>
      <c r="F91" s="51"/>
      <c r="G91" s="51"/>
    </row>
    <row r="92" spans="1:7" ht="36.75" customHeight="1">
      <c r="A92" s="58" t="s">
        <v>70</v>
      </c>
      <c r="B92" s="58"/>
      <c r="C92" s="58"/>
      <c r="D92" s="58"/>
      <c r="E92" s="58"/>
      <c r="F92" s="58"/>
      <c r="G92" s="58"/>
    </row>
    <row r="93" spans="1:7" ht="69" customHeight="1">
      <c r="A93" s="58" t="s">
        <v>71</v>
      </c>
      <c r="B93" s="58"/>
      <c r="C93" s="58"/>
      <c r="D93" s="58"/>
      <c r="E93" s="58"/>
      <c r="F93" s="58"/>
      <c r="G93" s="58"/>
    </row>
    <row r="94" spans="1:7" ht="36.75" customHeight="1">
      <c r="A94" s="51" t="s">
        <v>72</v>
      </c>
      <c r="B94" s="51"/>
      <c r="C94" s="51"/>
      <c r="D94" s="51"/>
      <c r="E94" s="51"/>
      <c r="F94" s="51"/>
      <c r="G94" s="51"/>
    </row>
    <row r="95" spans="1:7" ht="39.75" customHeight="1">
      <c r="A95" s="51" t="s">
        <v>73</v>
      </c>
      <c r="B95" s="51"/>
      <c r="C95" s="51"/>
      <c r="D95" s="51"/>
      <c r="E95" s="51"/>
      <c r="F95" s="51"/>
      <c r="G95" s="51"/>
    </row>
    <row r="96" spans="1:7" ht="21.6" customHeight="1">
      <c r="A96" s="51" t="s">
        <v>74</v>
      </c>
      <c r="B96" s="51"/>
      <c r="C96" s="51"/>
      <c r="D96" s="51"/>
      <c r="E96" s="51"/>
      <c r="F96" s="51"/>
      <c r="G96" s="51"/>
    </row>
    <row r="97" spans="1:7" ht="21.6" customHeight="1">
      <c r="A97" s="51" t="s">
        <v>75</v>
      </c>
      <c r="B97" s="51"/>
      <c r="C97" s="51"/>
      <c r="D97" s="51"/>
      <c r="E97" s="51"/>
      <c r="F97" s="51"/>
      <c r="G97" s="51"/>
    </row>
    <row r="98" spans="1:7" ht="44.25" customHeight="1">
      <c r="A98" s="51" t="s">
        <v>76</v>
      </c>
      <c r="B98" s="51"/>
      <c r="C98" s="51"/>
      <c r="D98" s="51"/>
      <c r="E98" s="51"/>
      <c r="F98" s="51"/>
      <c r="G98" s="51"/>
    </row>
    <row r="99" spans="1:7" ht="66" customHeight="1">
      <c r="A99" s="51" t="s">
        <v>77</v>
      </c>
      <c r="B99" s="51"/>
      <c r="C99" s="51"/>
      <c r="D99" s="51"/>
      <c r="E99" s="51"/>
      <c r="F99" s="51"/>
      <c r="G99" s="51"/>
    </row>
    <row r="100" spans="1:7" ht="59.25" customHeight="1">
      <c r="A100" s="51" t="s">
        <v>78</v>
      </c>
      <c r="B100" s="51"/>
      <c r="C100" s="51"/>
      <c r="D100" s="51"/>
      <c r="E100" s="51"/>
      <c r="F100" s="51"/>
      <c r="G100" s="51"/>
    </row>
    <row r="101" spans="1:7" ht="53.25" customHeight="1">
      <c r="A101" s="51" t="s">
        <v>79</v>
      </c>
      <c r="B101" s="51"/>
      <c r="C101" s="51"/>
      <c r="D101" s="51"/>
      <c r="E101" s="51"/>
      <c r="F101" s="51"/>
      <c r="G101" s="51"/>
    </row>
    <row r="102" spans="1:7" ht="17.25" customHeight="1">
      <c r="A102" s="49" t="s">
        <v>9</v>
      </c>
      <c r="B102" s="49"/>
      <c r="C102" s="49"/>
      <c r="D102" s="49"/>
      <c r="E102" s="49"/>
      <c r="F102" s="49"/>
      <c r="G102" s="49"/>
    </row>
    <row r="103" spans="1:7" s="13" customFormat="1" ht="53.25" customHeight="1">
      <c r="A103" s="51" t="s">
        <v>96</v>
      </c>
      <c r="B103" s="51"/>
      <c r="C103" s="51"/>
      <c r="D103" s="51"/>
      <c r="E103" s="51"/>
      <c r="F103" s="51"/>
      <c r="G103" s="51"/>
    </row>
    <row r="104" spans="1:7" s="18" customFormat="1" ht="60" customHeight="1">
      <c r="A104" s="51" t="s">
        <v>80</v>
      </c>
      <c r="B104" s="51"/>
      <c r="C104" s="51"/>
      <c r="D104" s="51"/>
      <c r="E104" s="51"/>
      <c r="F104" s="51"/>
      <c r="G104" s="51"/>
    </row>
    <row r="105" spans="1:7" s="18" customFormat="1" ht="69" customHeight="1">
      <c r="A105" s="54" t="s">
        <v>81</v>
      </c>
      <c r="B105" s="51"/>
      <c r="C105" s="51"/>
      <c r="D105" s="51"/>
      <c r="E105" s="51"/>
      <c r="F105" s="51"/>
      <c r="G105" s="51"/>
    </row>
    <row r="106" spans="1:7" s="18" customFormat="1" ht="50.25" customHeight="1">
      <c r="A106" s="54" t="s">
        <v>82</v>
      </c>
      <c r="B106" s="51"/>
      <c r="C106" s="51"/>
      <c r="D106" s="51"/>
      <c r="E106" s="51"/>
      <c r="F106" s="51"/>
      <c r="G106" s="51"/>
    </row>
    <row r="107" spans="1:7" s="15" customFormat="1" ht="99" customHeight="1">
      <c r="A107" s="54" t="s">
        <v>83</v>
      </c>
      <c r="B107" s="51"/>
      <c r="C107" s="51"/>
      <c r="D107" s="51"/>
      <c r="E107" s="51"/>
      <c r="F107" s="51"/>
      <c r="G107" s="51"/>
    </row>
    <row r="108" spans="1:7" s="15" customFormat="1" ht="17.25" customHeight="1">
      <c r="A108" s="78" t="s">
        <v>11</v>
      </c>
      <c r="B108" s="78"/>
      <c r="C108" s="78"/>
      <c r="D108" s="78"/>
      <c r="E108" s="78"/>
      <c r="F108" s="78"/>
      <c r="G108" s="78"/>
    </row>
    <row r="109" spans="1:7" s="15" customFormat="1" ht="34.9" customHeight="1">
      <c r="A109" s="51" t="s">
        <v>84</v>
      </c>
      <c r="B109" s="51"/>
      <c r="C109" s="51"/>
      <c r="D109" s="51"/>
      <c r="E109" s="51"/>
      <c r="F109" s="51"/>
      <c r="G109" s="51"/>
    </row>
    <row r="110" spans="1:7" s="15" customFormat="1" ht="64.5" customHeight="1">
      <c r="A110" s="69" t="s">
        <v>154</v>
      </c>
      <c r="B110" s="69"/>
      <c r="C110" s="69"/>
      <c r="D110" s="69"/>
      <c r="E110" s="69"/>
      <c r="F110" s="69"/>
      <c r="G110" s="69"/>
    </row>
    <row r="111" spans="1:7" s="15" customFormat="1" ht="57" customHeight="1">
      <c r="A111" s="70" t="s">
        <v>155</v>
      </c>
      <c r="B111" s="70"/>
      <c r="C111" s="70"/>
      <c r="D111" s="70"/>
      <c r="E111" s="70"/>
      <c r="F111" s="70"/>
      <c r="G111" s="70"/>
    </row>
    <row r="112" spans="1:7" ht="41.25" customHeight="1">
      <c r="A112" s="51" t="s">
        <v>85</v>
      </c>
      <c r="B112" s="51"/>
      <c r="C112" s="51"/>
      <c r="D112" s="51"/>
      <c r="E112" s="51"/>
      <c r="F112" s="51"/>
      <c r="G112" s="51"/>
    </row>
    <row r="113" spans="1:7" s="15" customFormat="1" ht="36.75" customHeight="1">
      <c r="A113" s="51" t="s">
        <v>86</v>
      </c>
      <c r="B113" s="51"/>
      <c r="C113" s="51"/>
      <c r="D113" s="51"/>
      <c r="E113" s="51"/>
      <c r="F113" s="51"/>
      <c r="G113" s="51"/>
    </row>
    <row r="114" spans="1:7" s="15" customFormat="1" ht="36.75" customHeight="1">
      <c r="A114" s="79" t="s">
        <v>8</v>
      </c>
      <c r="B114" s="79"/>
      <c r="C114" s="79"/>
      <c r="D114" s="79"/>
      <c r="E114" s="79"/>
      <c r="F114" s="79"/>
      <c r="G114" s="79"/>
    </row>
    <row r="115" spans="1:7" ht="24" customHeight="1">
      <c r="A115" s="79" t="s">
        <v>87</v>
      </c>
      <c r="B115" s="79"/>
      <c r="C115" s="79"/>
      <c r="D115" s="79"/>
      <c r="E115" s="79"/>
      <c r="F115" s="79"/>
      <c r="G115" s="79"/>
    </row>
    <row r="116" spans="1:7" ht="21" customHeight="1">
      <c r="A116" s="49" t="s">
        <v>12</v>
      </c>
      <c r="B116" s="49"/>
      <c r="C116" s="49"/>
      <c r="D116" s="49"/>
      <c r="E116" s="49"/>
      <c r="F116" s="49"/>
      <c r="G116" s="49"/>
    </row>
    <row r="117" spans="1:7" s="13" customFormat="1" ht="24.6" customHeight="1">
      <c r="A117" s="54" t="s">
        <v>10</v>
      </c>
      <c r="B117" s="54"/>
      <c r="C117" s="54"/>
      <c r="D117" s="54"/>
      <c r="E117" s="54"/>
      <c r="F117" s="54"/>
      <c r="G117" s="54"/>
    </row>
    <row r="118" spans="1:7" s="13" customFormat="1" ht="22.5" customHeight="1">
      <c r="A118" s="56" t="s">
        <v>156</v>
      </c>
      <c r="B118" s="56"/>
      <c r="C118" s="56"/>
      <c r="D118" s="56"/>
      <c r="E118" s="56"/>
      <c r="F118" s="56"/>
      <c r="G118" s="56"/>
    </row>
    <row r="119" spans="1:7" s="13" customFormat="1" ht="44.45" customHeight="1">
      <c r="A119" s="54" t="s">
        <v>97</v>
      </c>
      <c r="B119" s="54"/>
      <c r="C119" s="54"/>
      <c r="D119" s="54"/>
      <c r="E119" s="54"/>
      <c r="F119" s="54"/>
      <c r="G119" s="54"/>
    </row>
    <row r="120" spans="1:7" s="13" customFormat="1" ht="38.25" customHeight="1">
      <c r="A120" s="56" t="s">
        <v>88</v>
      </c>
      <c r="B120" s="56"/>
      <c r="C120" s="56"/>
      <c r="D120" s="56"/>
      <c r="E120" s="56"/>
      <c r="F120" s="56"/>
      <c r="G120" s="56"/>
    </row>
    <row r="121" spans="1:7" s="13" customFormat="1" ht="41.25" customHeight="1">
      <c r="A121" s="54" t="s">
        <v>21</v>
      </c>
      <c r="B121" s="54"/>
      <c r="C121" s="54"/>
      <c r="D121" s="54"/>
      <c r="E121" s="54"/>
      <c r="F121" s="54"/>
      <c r="G121" s="54"/>
    </row>
    <row r="122" spans="1:7" s="13" customFormat="1" ht="56.25" customHeight="1">
      <c r="A122" s="54" t="s">
        <v>89</v>
      </c>
      <c r="B122" s="54"/>
      <c r="C122" s="54"/>
      <c r="D122" s="54"/>
      <c r="E122" s="54"/>
      <c r="F122" s="54"/>
      <c r="G122" s="54"/>
    </row>
    <row r="123" spans="1:7">
      <c r="A123" s="68" t="s">
        <v>13</v>
      </c>
      <c r="B123" s="68"/>
      <c r="C123" s="68"/>
      <c r="D123" s="68"/>
      <c r="E123" s="68"/>
      <c r="F123" s="68"/>
      <c r="G123" s="68"/>
    </row>
    <row r="124" spans="1:7" ht="18" customHeight="1">
      <c r="A124" s="56" t="s">
        <v>90</v>
      </c>
      <c r="B124" s="56"/>
      <c r="C124" s="56"/>
      <c r="D124" s="56"/>
      <c r="E124" s="56"/>
      <c r="F124" s="56"/>
      <c r="G124" s="56"/>
    </row>
    <row r="125" spans="1:7" ht="36" customHeight="1">
      <c r="A125" s="56" t="s">
        <v>91</v>
      </c>
      <c r="B125" s="56"/>
      <c r="C125" s="56"/>
      <c r="D125" s="56"/>
      <c r="E125" s="56"/>
      <c r="F125" s="56"/>
      <c r="G125" s="56"/>
    </row>
    <row r="126" spans="1:7" ht="188.25" customHeight="1">
      <c r="A126" s="77" t="s">
        <v>126</v>
      </c>
      <c r="B126" s="77"/>
      <c r="C126" s="77"/>
      <c r="D126" s="77"/>
      <c r="E126" s="77"/>
      <c r="F126" s="77"/>
      <c r="G126" s="77"/>
    </row>
    <row r="127" spans="1:7" ht="121.5" customHeight="1">
      <c r="A127" s="54" t="s">
        <v>123</v>
      </c>
      <c r="B127" s="54"/>
      <c r="C127" s="54"/>
      <c r="D127" s="54"/>
      <c r="E127" s="54"/>
      <c r="F127" s="54"/>
      <c r="G127" s="54"/>
    </row>
    <row r="128" spans="1:7" s="13" customFormat="1">
      <c r="A128" s="54" t="s">
        <v>92</v>
      </c>
      <c r="B128" s="54"/>
      <c r="C128" s="54"/>
      <c r="D128" s="54"/>
      <c r="E128" s="54"/>
      <c r="F128" s="54"/>
      <c r="G128" s="54"/>
    </row>
    <row r="129" spans="1:7" ht="9" customHeight="1">
      <c r="A129" s="54"/>
      <c r="B129" s="54"/>
      <c r="C129" s="54"/>
      <c r="D129" s="54"/>
      <c r="E129" s="54"/>
      <c r="F129" s="54"/>
      <c r="G129" s="54"/>
    </row>
    <row r="130" spans="1:7" ht="22.5" customHeight="1">
      <c r="A130" s="56" t="s">
        <v>157</v>
      </c>
      <c r="B130" s="56"/>
      <c r="C130" s="56"/>
      <c r="D130" s="56"/>
      <c r="E130" s="56"/>
      <c r="F130" s="56"/>
      <c r="G130" s="56"/>
    </row>
    <row r="131" spans="1:7" ht="21" customHeight="1">
      <c r="A131" s="56" t="s">
        <v>161</v>
      </c>
      <c r="B131" s="56"/>
      <c r="C131" s="56"/>
      <c r="D131" s="56"/>
      <c r="E131" s="56"/>
      <c r="F131" s="56"/>
      <c r="G131" s="56"/>
    </row>
    <row r="132" spans="1:7" ht="42" customHeight="1">
      <c r="A132" s="56" t="s">
        <v>93</v>
      </c>
      <c r="B132" s="56"/>
      <c r="C132" s="56"/>
      <c r="D132" s="56"/>
      <c r="E132" s="56"/>
      <c r="F132" s="56"/>
      <c r="G132" s="56"/>
    </row>
    <row r="133" spans="1:7" ht="37.5" customHeight="1">
      <c r="A133" s="54" t="s">
        <v>94</v>
      </c>
      <c r="B133" s="54"/>
      <c r="C133" s="54"/>
      <c r="D133" s="54"/>
      <c r="E133" s="54"/>
      <c r="F133" s="54"/>
      <c r="G133" s="54"/>
    </row>
    <row r="134" spans="1:7" ht="39.75" customHeight="1">
      <c r="A134" s="54" t="s">
        <v>95</v>
      </c>
      <c r="B134" s="54"/>
      <c r="C134" s="54"/>
      <c r="D134" s="54"/>
      <c r="E134" s="54"/>
      <c r="F134" s="54"/>
      <c r="G134" s="54"/>
    </row>
    <row r="135" spans="1:7" ht="21" customHeight="1">
      <c r="A135" s="68" t="s">
        <v>14</v>
      </c>
      <c r="B135" s="68"/>
      <c r="C135" s="68"/>
      <c r="D135" s="68"/>
      <c r="E135" s="68"/>
      <c r="F135" s="68"/>
      <c r="G135" s="68"/>
    </row>
    <row r="136" spans="1:7" ht="63.75" customHeight="1">
      <c r="A136" s="76" t="s">
        <v>164</v>
      </c>
      <c r="B136" s="65"/>
      <c r="C136" s="65"/>
      <c r="D136" s="65"/>
      <c r="E136" s="65"/>
      <c r="F136" s="65"/>
      <c r="G136" s="65"/>
    </row>
    <row r="137" spans="1:7" s="13" customFormat="1" ht="21.75" customHeight="1">
      <c r="A137" s="68" t="s">
        <v>15</v>
      </c>
      <c r="B137" s="68"/>
      <c r="C137" s="68"/>
      <c r="D137" s="68"/>
      <c r="E137" s="68"/>
      <c r="F137" s="68"/>
      <c r="G137" s="68"/>
    </row>
    <row r="138" spans="1:7" ht="36" customHeight="1">
      <c r="A138" s="54" t="s">
        <v>149</v>
      </c>
      <c r="B138" s="54"/>
      <c r="C138" s="54"/>
      <c r="D138" s="54"/>
      <c r="E138" s="54"/>
      <c r="F138" s="54"/>
      <c r="G138" s="54"/>
    </row>
    <row r="139" spans="1:7" ht="17.25" customHeight="1">
      <c r="A139" s="68" t="s">
        <v>116</v>
      </c>
      <c r="B139" s="68"/>
      <c r="C139" s="68"/>
      <c r="D139" s="68"/>
      <c r="E139" s="68"/>
      <c r="F139" s="68"/>
      <c r="G139" s="68"/>
    </row>
    <row r="140" spans="1:7" ht="84" customHeight="1">
      <c r="A140" s="54" t="s">
        <v>117</v>
      </c>
      <c r="B140" s="54"/>
      <c r="C140" s="54"/>
      <c r="D140" s="54"/>
      <c r="E140" s="54"/>
      <c r="F140" s="54"/>
      <c r="G140" s="54"/>
    </row>
    <row r="141" spans="1:7" s="13" customFormat="1" ht="116.25" customHeight="1">
      <c r="A141" s="54" t="s">
        <v>129</v>
      </c>
      <c r="B141" s="67"/>
      <c r="C141" s="67"/>
      <c r="D141" s="67"/>
      <c r="E141" s="67"/>
      <c r="F141" s="67"/>
      <c r="G141" s="67"/>
    </row>
    <row r="142" spans="1:7" ht="17.25" customHeight="1">
      <c r="A142" s="65"/>
      <c r="B142" s="65"/>
      <c r="C142" s="65"/>
      <c r="D142" s="65"/>
      <c r="E142" s="65"/>
      <c r="F142" s="65"/>
      <c r="G142" s="65"/>
    </row>
    <row r="143" spans="1:7" ht="23.25" customHeight="1"/>
    <row r="144" spans="1:7" ht="57" customHeight="1">
      <c r="B144" s="14" t="s">
        <v>22</v>
      </c>
      <c r="F144" s="14" t="s">
        <v>23</v>
      </c>
    </row>
    <row r="145" spans="1:7" ht="17.45" customHeight="1">
      <c r="B145" s="14" t="s">
        <v>24</v>
      </c>
      <c r="F145" s="14" t="s">
        <v>25</v>
      </c>
    </row>
    <row r="146" spans="1:7" s="19" customFormat="1" ht="82.5" customHeight="1">
      <c r="A146" s="12"/>
      <c r="B146" s="12"/>
      <c r="C146" s="12"/>
      <c r="D146" s="12"/>
      <c r="E146" s="12"/>
      <c r="F146" s="12"/>
      <c r="G146" s="12"/>
    </row>
    <row r="147" spans="1:7" ht="12" customHeight="1"/>
    <row r="148" spans="1:7" ht="17.25" customHeight="1"/>
    <row r="149" spans="1:7" ht="40.5" customHeight="1"/>
    <row r="150" spans="1:7" ht="21" customHeight="1"/>
    <row r="151" spans="1:7" ht="96.75" customHeight="1"/>
    <row r="152" spans="1:7" ht="15" customHeight="1"/>
    <row r="153" spans="1:7" ht="17.25" customHeight="1"/>
    <row r="154" spans="1:7" ht="21" customHeight="1"/>
    <row r="155" spans="1:7" ht="38.25" customHeight="1"/>
    <row r="156" spans="1:7" ht="55.5" customHeight="1"/>
    <row r="157" spans="1:7" ht="16.5" customHeight="1"/>
    <row r="158" spans="1:7" ht="17.25" customHeight="1"/>
    <row r="159" spans="1:7" ht="24.75" customHeight="1"/>
    <row r="160" spans="1:7" ht="9" customHeight="1"/>
    <row r="161" ht="15.75" customHeight="1"/>
    <row r="162" ht="18" customHeight="1"/>
    <row r="163" ht="17.25" customHeight="1"/>
    <row r="164" ht="17.25" customHeight="1"/>
    <row r="165" ht="17.25" customHeight="1"/>
    <row r="166" ht="17.25" customHeight="1"/>
    <row r="167" ht="17.25" customHeight="1"/>
    <row r="168" ht="17.25" customHeight="1"/>
    <row r="169" ht="17.25" customHeight="1"/>
    <row r="170" ht="17.25" customHeight="1"/>
    <row r="171" ht="17.25" customHeight="1"/>
    <row r="172" ht="17.25" customHeight="1"/>
    <row r="173" ht="17.25" customHeight="1"/>
    <row r="174" ht="17.25" customHeight="1"/>
    <row r="175" ht="6" customHeight="1"/>
    <row r="176" ht="6" customHeight="1"/>
    <row r="177" ht="6" customHeight="1"/>
    <row r="178" ht="6" customHeight="1"/>
    <row r="179" ht="6" customHeight="1"/>
    <row r="180" ht="17.25" customHeight="1"/>
    <row r="181" ht="21.6" customHeight="1"/>
    <row r="182" ht="9" customHeight="1"/>
    <row r="183" ht="17.25" customHeight="1"/>
    <row r="184" ht="18" customHeight="1"/>
    <row r="185" ht="35.25" customHeight="1"/>
    <row r="186" ht="17.25" customHeight="1"/>
  </sheetData>
  <mergeCells count="123">
    <mergeCell ref="C70:E70"/>
    <mergeCell ref="A39:G39"/>
    <mergeCell ref="D73:F73"/>
    <mergeCell ref="A140:G140"/>
    <mergeCell ref="A98:G98"/>
    <mergeCell ref="A99:G99"/>
    <mergeCell ref="A100:G100"/>
    <mergeCell ref="A105:G105"/>
    <mergeCell ref="A106:G106"/>
    <mergeCell ref="A107:G107"/>
    <mergeCell ref="A138:G138"/>
    <mergeCell ref="A134:G134"/>
    <mergeCell ref="A135:G135"/>
    <mergeCell ref="A136:G136"/>
    <mergeCell ref="A126:G126"/>
    <mergeCell ref="A103:G103"/>
    <mergeCell ref="A131:G131"/>
    <mergeCell ref="A137:G137"/>
    <mergeCell ref="A108:G108"/>
    <mergeCell ref="A113:G113"/>
    <mergeCell ref="A114:G114"/>
    <mergeCell ref="A115:G115"/>
    <mergeCell ref="A90:G90"/>
    <mergeCell ref="C71:E71"/>
    <mergeCell ref="A29:G29"/>
    <mergeCell ref="A48:G48"/>
    <mergeCell ref="A49:G49"/>
    <mergeCell ref="A50:G50"/>
    <mergeCell ref="A51:G51"/>
    <mergeCell ref="A52:G52"/>
    <mergeCell ref="B69:C69"/>
    <mergeCell ref="A53:G53"/>
    <mergeCell ref="A54:G54"/>
    <mergeCell ref="A55:G55"/>
    <mergeCell ref="A56:G56"/>
    <mergeCell ref="A57:G57"/>
    <mergeCell ref="A58:G58"/>
    <mergeCell ref="A59:G59"/>
    <mergeCell ref="A60:G60"/>
    <mergeCell ref="A61:G61"/>
    <mergeCell ref="A62:G62"/>
    <mergeCell ref="A63:G63"/>
    <mergeCell ref="A40:G40"/>
    <mergeCell ref="C31:G31"/>
    <mergeCell ref="C35:G35"/>
    <mergeCell ref="A36:G36"/>
    <mergeCell ref="A37:G37"/>
    <mergeCell ref="A38:C38"/>
    <mergeCell ref="A30:G30"/>
    <mergeCell ref="A142:G142"/>
    <mergeCell ref="A132:G132"/>
    <mergeCell ref="A133:G133"/>
    <mergeCell ref="A32:G32"/>
    <mergeCell ref="A141:G141"/>
    <mergeCell ref="A139:G139"/>
    <mergeCell ref="A116:G116"/>
    <mergeCell ref="A123:G123"/>
    <mergeCell ref="A124:G124"/>
    <mergeCell ref="A125:G125"/>
    <mergeCell ref="A128:G129"/>
    <mergeCell ref="A130:G130"/>
    <mergeCell ref="A118:G118"/>
    <mergeCell ref="A119:G119"/>
    <mergeCell ref="A120:G120"/>
    <mergeCell ref="A121:G121"/>
    <mergeCell ref="A122:G122"/>
    <mergeCell ref="A110:G110"/>
    <mergeCell ref="A111:G111"/>
    <mergeCell ref="A112:G112"/>
    <mergeCell ref="A34:G34"/>
    <mergeCell ref="F70:G70"/>
    <mergeCell ref="D38:G38"/>
    <mergeCell ref="F71:G71"/>
    <mergeCell ref="C72:E72"/>
    <mergeCell ref="F72:G72"/>
    <mergeCell ref="A76:G76"/>
    <mergeCell ref="A104:G104"/>
    <mergeCell ref="A81:G81"/>
    <mergeCell ref="A74:G74"/>
    <mergeCell ref="A84:G84"/>
    <mergeCell ref="A85:G85"/>
    <mergeCell ref="A86:G86"/>
    <mergeCell ref="A87:G87"/>
    <mergeCell ref="A88:G88"/>
    <mergeCell ref="A89:G89"/>
    <mergeCell ref="A101:G101"/>
    <mergeCell ref="A75:G75"/>
    <mergeCell ref="A83:G83"/>
    <mergeCell ref="B73:C73"/>
    <mergeCell ref="A127:G127"/>
    <mergeCell ref="A91:G91"/>
    <mergeCell ref="A92:G92"/>
    <mergeCell ref="A93:G93"/>
    <mergeCell ref="A94:G94"/>
    <mergeCell ref="A95:G95"/>
    <mergeCell ref="A96:G96"/>
    <mergeCell ref="A97:G97"/>
    <mergeCell ref="A109:G109"/>
    <mergeCell ref="A117:G117"/>
    <mergeCell ref="A22:H22"/>
    <mergeCell ref="A24:H24"/>
    <mergeCell ref="A25:D25"/>
    <mergeCell ref="A27:G27"/>
    <mergeCell ref="A102:G102"/>
    <mergeCell ref="A78:G78"/>
    <mergeCell ref="A79:G79"/>
    <mergeCell ref="A80:G80"/>
    <mergeCell ref="A82:G82"/>
    <mergeCell ref="A77:G77"/>
    <mergeCell ref="A41:G41"/>
    <mergeCell ref="A42:G42"/>
    <mergeCell ref="A43:G43"/>
    <mergeCell ref="A44:G44"/>
    <mergeCell ref="A45:G45"/>
    <mergeCell ref="A46:G46"/>
    <mergeCell ref="A47:G47"/>
    <mergeCell ref="A68:G68"/>
    <mergeCell ref="A64:G64"/>
    <mergeCell ref="A65:G65"/>
    <mergeCell ref="A66:G66"/>
    <mergeCell ref="D69:F69"/>
    <mergeCell ref="A67:G67"/>
    <mergeCell ref="A33:G33"/>
  </mergeCells>
  <pageMargins left="0.7" right="0.7" top="1.0329166666666667" bottom="0.75" header="0.3" footer="0.3"/>
  <pageSetup paperSize="9" scale="62" fitToHeight="0" orientation="portrait" r:id="rId1"/>
  <headerFooter>
    <oddHeader>&amp;C&amp;G</oddHeader>
    <oddFooter>&amp;CProjekt współfinansowany przez Unię Europejską w ramach Europejskiego Funduszu Społecznego</oddFooter>
  </headerFooter>
  <rowBreaks count="4" manualBreakCount="4">
    <brk id="47" max="6" man="1"/>
    <brk id="80" max="7" man="1"/>
    <brk id="105" max="16383" man="1"/>
    <brk id="127"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sqref="A1:K14"/>
    </sheetView>
  </sheetViews>
  <sheetFormatPr defaultRowHeight="15"/>
  <sheetData>
    <row r="1" spans="1:10">
      <c r="A1" s="23" t="e">
        <f>#REF!</f>
        <v>#REF!</v>
      </c>
      <c r="G1" t="s">
        <v>33</v>
      </c>
    </row>
    <row r="2" spans="1:10">
      <c r="C2" t="s">
        <v>34</v>
      </c>
      <c r="D2" t="s">
        <v>35</v>
      </c>
      <c r="E2" t="s">
        <v>34</v>
      </c>
      <c r="F2" t="s">
        <v>35</v>
      </c>
      <c r="G2" t="s">
        <v>34</v>
      </c>
      <c r="H2" t="s">
        <v>35</v>
      </c>
      <c r="I2" t="s">
        <v>36</v>
      </c>
      <c r="J2" t="s">
        <v>37</v>
      </c>
    </row>
    <row r="3" spans="1:10">
      <c r="A3" t="e">
        <f>INT(A$1/10000000)</f>
        <v>#REF!</v>
      </c>
      <c r="C3" t="e">
        <f>IF(AND(A3&gt;=0,A3&lt;=5),1,0)</f>
        <v>#REF!</v>
      </c>
      <c r="D3" t="e">
        <f>IF(AND(A3&gt;=6,A3&lt;=9),1,0)</f>
        <v>#REF!</v>
      </c>
      <c r="E3" t="e">
        <f>IF(A3=0,"",IF(A3=1,IF(A4=0,"dziesięć milionów ",""),IF(A3=2,"dwadzieścia ",IF(A3=3,"trzydzieści ",IF(A3=4,"czterdzieści ",IF(A3=5,"pięćdziesiąt ",""))))))</f>
        <v>#REF!</v>
      </c>
      <c r="F3" t="e">
        <f>IF(A3=6,"sześćdziesiąt ",IF(A3=7,"siedemdziesiąt ",IF(A3=8,"osiemdziesiąt ",IF(A3=9,"dziewięćdziesiąt ",""))))</f>
        <v>#REF!</v>
      </c>
      <c r="J3" t="e">
        <f>IF(C3,E3&amp;I3,IF(D3,F3&amp;I3,""))</f>
        <v>#REF!</v>
      </c>
    </row>
    <row r="4" spans="1:10">
      <c r="A4" t="e">
        <f>INT(A$1/1000000)-A3*10</f>
        <v>#REF!</v>
      </c>
      <c r="C4" t="e">
        <f t="shared" ref="C4:C10" si="0">IF(AND(A4&gt;=0,A4&lt;=5),1,0)</f>
        <v>#REF!</v>
      </c>
      <c r="D4" t="e">
        <f t="shared" ref="D4:D10" si="1">IF(AND(A4&gt;=6,A4&lt;=9),1,0)</f>
        <v>#REF!</v>
      </c>
      <c r="E4" t="e">
        <f>IF(A4=0,IF(AND(A3&lt;&gt;0,A3&lt;&gt;1),"milionów ",""),IF(A4=1,IF(A3=0,"jeden milion ","jeden milionów "),IF(A4=2,"dwa miliony ",IF(A4=3,"trzy miliony ",IF(A4=4,"cztery miliony ",IF(A4=5,"pięć milionów ",""))))))</f>
        <v>#REF!</v>
      </c>
      <c r="F4" t="e">
        <f>IF(A4=6,"sześć milionów ",IF(A4=7,"siedem milionów ",IF(A4=8,"osiem milionów ",IF(A4=9,"dziewięć milionów ",""))))</f>
        <v>#REF!</v>
      </c>
      <c r="G4" t="e">
        <f>IF(A4=0,"",IF(A4=1,"jedenaście milionów ",IF(A4=2,"dwanaście milionów ",IF(A4=3,"trzynaście milionów ",IF(A4=4,"czternaście milionów ",IF(A4=5,"piętnaście milionów ",""))))))</f>
        <v>#REF!</v>
      </c>
      <c r="H4" t="e">
        <f>IF(A4=6,"szesnaście milionów ",IF(A4=7,"siedemnaście milionów ",IF(A4=8,"osiemnaście milionów ",IF(A4=9,"dziewiętnaście milionów ",""))))</f>
        <v>#REF!</v>
      </c>
      <c r="J4" t="e">
        <f>IF(A3=1,IF(C4,G4,IF(D4,H4)),IF(C4,E4,IF(D4,F4,"")))</f>
        <v>#REF!</v>
      </c>
    </row>
    <row r="5" spans="1:10">
      <c r="A5" t="e">
        <f>INT(A$1/100000)-10*A4-100*A3</f>
        <v>#REF!</v>
      </c>
      <c r="C5" t="e">
        <f t="shared" si="0"/>
        <v>#REF!</v>
      </c>
      <c r="D5" t="e">
        <f t="shared" si="1"/>
        <v>#REF!</v>
      </c>
      <c r="E5" t="e">
        <f>IF(A5=0,"",IF(A5=1,"sto ",IF(A5=2,"dwieście ",IF(A5=3,"trzysta ",IF(A5=4,"czterysta ",IF(A5=5,"pięćset ",""))))))</f>
        <v>#REF!</v>
      </c>
      <c r="F5" t="e">
        <f>IF(A5=6,"sześćset ",IF(A5=7,"siedemset ",IF(A5=8,"osiemset ",IF(A5=9,"dziewięćset ",""))))</f>
        <v>#REF!</v>
      </c>
      <c r="J5" t="e">
        <f>IF(C5,E5&amp;I5,IF(D5,F5&amp;I5,""))</f>
        <v>#REF!</v>
      </c>
    </row>
    <row r="6" spans="1:10">
      <c r="A6" t="e">
        <f>INT(A$1/10000)-10*A5-100*A4-1000*A3</f>
        <v>#REF!</v>
      </c>
      <c r="C6" t="e">
        <f t="shared" si="0"/>
        <v>#REF!</v>
      </c>
      <c r="D6" t="e">
        <f t="shared" si="1"/>
        <v>#REF!</v>
      </c>
      <c r="E6" t="e">
        <f>IF(A6=0,"",IF(A6=1,IF(A7=0,"dziesięć tysięcy ",""),IF(A6=2,"dwadzieścia ",IF(A6=3,"trzydzieści ",IF(A6=4,"czterdzieści ",IF(A6=5,"pięćdziesiąt ",""))))))</f>
        <v>#REF!</v>
      </c>
      <c r="F6" t="e">
        <f>IF(A6=6,"sześćdziesiąt ",IF(A6=7,"siedemdziesiąt ",IF(A6=8,"osiemdziesiąt ",IF(A6=9,"dziewięćdziesiąt ",""))))</f>
        <v>#REF!</v>
      </c>
      <c r="J6" t="e">
        <f>IF(C6,E6&amp;I6,IF(D6,F6&amp;I6,""))</f>
        <v>#REF!</v>
      </c>
    </row>
    <row r="7" spans="1:10">
      <c r="A7" t="e">
        <f>INT(A$1/1000)-10*A6-100*A5-1000*A4-10000*A3</f>
        <v>#REF!</v>
      </c>
      <c r="C7" t="e">
        <f t="shared" si="0"/>
        <v>#REF!</v>
      </c>
      <c r="D7" t="e">
        <f t="shared" si="1"/>
        <v>#REF!</v>
      </c>
      <c r="E7" t="e">
        <f>IF(A7=0,IF(OR(AND(A6&lt;&gt;0,A6&lt;&gt;1),AND(A5&lt;&gt;0,A6=0)),"tysięcy ",""),IF(A7=1,IF(AND(A5=0,A6=0),"jeden tysiąc ","jeden tysięcy "),IF(A7=2,"dwa tysiące ",IF(A7=3,"trzy tysiące ",IF(A7=4,"cztery tysiące ",IF(A7=5,"pięć tysięcy ",""))))))</f>
        <v>#REF!</v>
      </c>
      <c r="F7" t="e">
        <f>IF(A7=6,"sześć tysięcy ",IF(A7=7,"siedem tysięcy ",IF(A7=8,"osiem tysięcy ",IF(A7=9,"dziewięć tysięcy ",""))))</f>
        <v>#REF!</v>
      </c>
      <c r="G7" t="e">
        <f>IF(A7=0,"",IF(A7=1,"jedenaście tysięcy ",IF(A7=2,"dwanaście tysięcy ",IF(A7=3,"trzynaście tysięcy ",IF(A7=4,"czternaście tysięcy ",IF(A7=5,"piętnaście tysięcy ",""))))))</f>
        <v>#REF!</v>
      </c>
      <c r="H7" t="e">
        <f>IF(A7=6,"szesnaście tysięcy ",IF(A7=7,"siedemnaście tysięcy ",IF(A7=8,"osiemnaście tysięcy ",IF(A7=9,"dziewiętnaście tysięcy ",""))))</f>
        <v>#REF!</v>
      </c>
      <c r="J7" t="e">
        <f>IF(A6=1,IF(C7,G7,IF(D7,H7)),IF(C7,E7,IF(D7,F7,"")))</f>
        <v>#REF!</v>
      </c>
    </row>
    <row r="8" spans="1:10">
      <c r="A8" t="e">
        <f>INT(A$1/100)-10*A7-100*A6-1000*A5-10000*A4-100000*A3</f>
        <v>#REF!</v>
      </c>
      <c r="C8" t="e">
        <f t="shared" si="0"/>
        <v>#REF!</v>
      </c>
      <c r="D8" t="e">
        <f t="shared" si="1"/>
        <v>#REF!</v>
      </c>
      <c r="E8" t="e">
        <f>IF(A8=0,"",IF(A8=1,"sto ",IF(A8=2,"dwieście ",IF(A8=3,"trzysta ",IF(A8=4,"czterysta ",IF(A8=5,"pięćset ",""))))))</f>
        <v>#REF!</v>
      </c>
      <c r="F8" t="e">
        <f>IF(A8=6,"sześćset ",IF(A8=7,"siedemset ",IF(A8=8,"osiemset ",IF(A8=9,"dziewięćset ",""))))</f>
        <v>#REF!</v>
      </c>
      <c r="J8" t="e">
        <f>IF(C8,E8&amp;I8,IF(D8,F8&amp;I8,""))</f>
        <v>#REF!</v>
      </c>
    </row>
    <row r="9" spans="1:10">
      <c r="A9" t="e">
        <f>INT(A$1/10)-10*A8-100*A7-1000*A6-10000*A5-100000*A4-1000000*A3</f>
        <v>#REF!</v>
      </c>
      <c r="C9" t="e">
        <f t="shared" si="0"/>
        <v>#REF!</v>
      </c>
      <c r="D9" t="e">
        <f t="shared" si="1"/>
        <v>#REF!</v>
      </c>
      <c r="E9" t="e">
        <f>IF(A9=0,"",IF(A9=1,IF(A10=0,"dziesięć ",""),IF(A9=2,"dwadzieścia ",IF(A9=3,"trzydzieści ",IF(A9=4,"czterdzieści ",IF(A9=5,"pięćdziesiąt ",""))))))</f>
        <v>#REF!</v>
      </c>
      <c r="F9" t="e">
        <f>IF(A9=6,"sześćdziesiąt ",IF(A9=7,"siedemdziesiąt ",IF(A9=8,"osiemdziesiąt ",IF(A9=9,"dziewięćdziesiąt ",""))))</f>
        <v>#REF!</v>
      </c>
      <c r="J9" t="e">
        <f>IF(C9,E9&amp;I9,IF(D9,F9&amp;I9,""))</f>
        <v>#REF!</v>
      </c>
    </row>
    <row r="10" spans="1:10">
      <c r="A10" t="e">
        <f>INT(A$1)-10*A9-100*A8-1000*A7-10000*A6-100000*A5-1000000*A4-10000000*A3</f>
        <v>#REF!</v>
      </c>
      <c r="C10" t="e">
        <f t="shared" si="0"/>
        <v>#REF!</v>
      </c>
      <c r="D10" t="e">
        <f t="shared" si="1"/>
        <v>#REF!</v>
      </c>
      <c r="E10" t="e">
        <f>IF(A10=0,"",IF(A10=1,"jeden ",IF(A10=2,"dwa ",IF(A10=3,"trzy ",IF(A10=4,"cztery ",IF(A10=5,"pięć ",""))))))</f>
        <v>#REF!</v>
      </c>
      <c r="F10" t="e">
        <f>IF(A10=6,"sześć ",IF(A10=7,"siedem ",IF(A10=8,"osiem ",IF(A10=9,"dziewięć ",""))))</f>
        <v>#REF!</v>
      </c>
      <c r="G10" t="e">
        <f>IF(A10=0,"",IF(A10=1,"jedenaście ",IF(A10=2,"dwanaście ",IF(A10=3,"trzynaście ",IF(A10=4,"czternaście ",IF(A10=5,"piętnaście ",""))))))</f>
        <v>#REF!</v>
      </c>
      <c r="H10" t="e">
        <f>IF(A10=6,"szesnaście ",IF(A10=7,"siedemnaście ",IF(A10=8,"osiemnaście ",IF(A10=9,"dziewiętnaście ",""))))</f>
        <v>#REF!</v>
      </c>
      <c r="J10" t="e">
        <f>IF(A9=1,IF(C10,G10,IF(D10,H10)),IF(C10,E10,IF(D10,F10,"")))</f>
        <v>#REF!</v>
      </c>
    </row>
    <row r="11" spans="1:10">
      <c r="A11" t="e">
        <f>ROUND((A1-TRUNC(A1,0))*100,0)</f>
        <v>#REF!</v>
      </c>
      <c r="J11" t="e">
        <f>"zł "&amp;A11&amp;"/100"</f>
        <v>#REF!</v>
      </c>
    </row>
    <row r="12" spans="1:10">
      <c r="E12" t="s">
        <v>38</v>
      </c>
    </row>
    <row r="13" spans="1:10">
      <c r="A13" t="e">
        <f>TRUNC(A1,1)</f>
        <v>#REF!</v>
      </c>
      <c r="E13" t="e">
        <f>J3&amp;J4&amp;J5&amp;J6&amp;J7&amp;J8&amp;J9&amp;J10&amp;J11</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sqref="A1:XFD1048576"/>
    </sheetView>
  </sheetViews>
  <sheetFormatPr defaultRowHeight="15"/>
  <sheetData>
    <row r="1" spans="1:10">
      <c r="A1" t="e">
        <f>#REF!</f>
        <v>#REF!</v>
      </c>
      <c r="G1" t="s">
        <v>33</v>
      </c>
    </row>
    <row r="2" spans="1:10">
      <c r="C2" t="s">
        <v>34</v>
      </c>
      <c r="D2" t="s">
        <v>35</v>
      </c>
      <c r="E2" t="s">
        <v>34</v>
      </c>
      <c r="F2" t="s">
        <v>35</v>
      </c>
      <c r="G2" t="s">
        <v>34</v>
      </c>
      <c r="H2" t="s">
        <v>35</v>
      </c>
      <c r="I2" t="s">
        <v>36</v>
      </c>
      <c r="J2" t="s">
        <v>37</v>
      </c>
    </row>
    <row r="3" spans="1:10">
      <c r="A3" t="e">
        <f>INT(A$1/10000000)</f>
        <v>#REF!</v>
      </c>
      <c r="C3" t="e">
        <f>IF(AND(A3&gt;=0,A3&lt;=5),1,0)</f>
        <v>#REF!</v>
      </c>
      <c r="D3" t="e">
        <f>IF(AND(A3&gt;=6,A3&lt;=9),1,0)</f>
        <v>#REF!</v>
      </c>
      <c r="E3" t="e">
        <f>IF(A3=0,"",IF(A3=1,IF(A4=0,"dziesięć milionów ",""),IF(A3=2,"dwadzieścia ",IF(A3=3,"trzydzieści ",IF(A3=4,"czterdzieści ",IF(A3=5,"pięćdziesiąt ",""))))))</f>
        <v>#REF!</v>
      </c>
      <c r="F3" t="e">
        <f>IF(A3=6,"sześćdziesiąt ",IF(A3=7,"siedemdziesiąt ",IF(A3=8,"osiemdziesiąt ",IF(A3=9,"dziewięćdziesiąt ",""))))</f>
        <v>#REF!</v>
      </c>
      <c r="J3" t="e">
        <f>IF(C3,E3&amp;I3,IF(D3,F3&amp;I3,""))</f>
        <v>#REF!</v>
      </c>
    </row>
    <row r="4" spans="1:10">
      <c r="A4" t="e">
        <f>INT(A$1/1000000)-A3*10</f>
        <v>#REF!</v>
      </c>
      <c r="C4" t="e">
        <f t="shared" ref="C4:C10" si="0">IF(AND(A4&gt;=0,A4&lt;=5),1,0)</f>
        <v>#REF!</v>
      </c>
      <c r="D4" t="e">
        <f t="shared" ref="D4:D10" si="1">IF(AND(A4&gt;=6,A4&lt;=9),1,0)</f>
        <v>#REF!</v>
      </c>
      <c r="E4" t="e">
        <f>IF(A4=0,IF(AND(A3&lt;&gt;0,A3&lt;&gt;1),"milionów ",""),IF(A4=1,IF(A3=0,"jeden milion ","jeden milionów "),IF(A4=2,"dwa miliony ",IF(A4=3,"trzy miliony ",IF(A4=4,"cztery miliony ",IF(A4=5,"pięć milionów ",""))))))</f>
        <v>#REF!</v>
      </c>
      <c r="F4" t="e">
        <f>IF(A4=6,"sześć milionów ",IF(A4=7,"siedem milionów ",IF(A4=8,"osiem milionów ",IF(A4=9,"dziewięć milionów ",""))))</f>
        <v>#REF!</v>
      </c>
      <c r="G4" t="e">
        <f>IF(A4=0,"",IF(A4=1,"jedenaście milionów ",IF(A4=2,"dwanaście milionów ",IF(A4=3,"trzynaście milionów ",IF(A4=4,"czternaście milionów ",IF(A4=5,"piętnaście milionów ",""))))))</f>
        <v>#REF!</v>
      </c>
      <c r="H4" t="e">
        <f>IF(A4=6,"szesnaście milionów ",IF(A4=7,"siedemnaście milionów ",IF(A4=8,"osiemnaście milionów ",IF(A4=9,"dziewiętnaście milionów ",""))))</f>
        <v>#REF!</v>
      </c>
      <c r="J4" t="e">
        <f>IF(A3=1,IF(C4,G4,IF(D4,H4)),IF(C4,E4,IF(D4,F4,"")))</f>
        <v>#REF!</v>
      </c>
    </row>
    <row r="5" spans="1:10">
      <c r="A5" t="e">
        <f>INT(A$1/100000)-10*A4-100*A3</f>
        <v>#REF!</v>
      </c>
      <c r="C5" t="e">
        <f t="shared" si="0"/>
        <v>#REF!</v>
      </c>
      <c r="D5" t="e">
        <f t="shared" si="1"/>
        <v>#REF!</v>
      </c>
      <c r="E5" t="e">
        <f>IF(A5=0,"",IF(A5=1,"sto ",IF(A5=2,"dwieście ",IF(A5=3,"trzysta ",IF(A5=4,"czterysta ",IF(A5=5,"pięćset ",""))))))</f>
        <v>#REF!</v>
      </c>
      <c r="F5" t="e">
        <f>IF(A5=6,"sześćset ",IF(A5=7,"siedemset ",IF(A5=8,"osiemset ",IF(A5=9,"dziewięćset ",""))))</f>
        <v>#REF!</v>
      </c>
      <c r="J5" t="e">
        <f>IF(C5,E5&amp;I5,IF(D5,F5&amp;I5,""))</f>
        <v>#REF!</v>
      </c>
    </row>
    <row r="6" spans="1:10">
      <c r="A6" t="e">
        <f>INT(A$1/10000)-10*A5-100*A4-1000*A3</f>
        <v>#REF!</v>
      </c>
      <c r="C6" t="e">
        <f t="shared" si="0"/>
        <v>#REF!</v>
      </c>
      <c r="D6" t="e">
        <f t="shared" si="1"/>
        <v>#REF!</v>
      </c>
      <c r="E6" t="e">
        <f>IF(A6=0,"",IF(A6=1,IF(A7=0,"dziesięć tysięcy ",""),IF(A6=2,"dwadzieścia ",IF(A6=3,"trzydzieści ",IF(A6=4,"czterdzieści ",IF(A6=5,"pięćdziesiąt ",""))))))</f>
        <v>#REF!</v>
      </c>
      <c r="F6" t="e">
        <f>IF(A6=6,"sześćdziesiąt ",IF(A6=7,"siedemdziesiąt ",IF(A6=8,"osiemdziesiąt ",IF(A6=9,"dziewięćdziesiąt ",""))))</f>
        <v>#REF!</v>
      </c>
      <c r="J6" t="e">
        <f>IF(C6,E6&amp;I6,IF(D6,F6&amp;I6,""))</f>
        <v>#REF!</v>
      </c>
    </row>
    <row r="7" spans="1:10">
      <c r="A7" t="e">
        <f>INT(A$1/1000)-10*A6-100*A5-1000*A4-10000*A3</f>
        <v>#REF!</v>
      </c>
      <c r="C7" t="e">
        <f t="shared" si="0"/>
        <v>#REF!</v>
      </c>
      <c r="D7" t="e">
        <f t="shared" si="1"/>
        <v>#REF!</v>
      </c>
      <c r="E7" t="e">
        <f>IF(A7=0,IF(OR(AND(A6&lt;&gt;0,A6&lt;&gt;1),AND(A5&lt;&gt;0,A6=0)),"tysięcy ",""),IF(A7=1,IF(AND(A5=0,A6=0),"jeden tysiąc ","jeden tysięcy "),IF(A7=2,"dwa tysiące ",IF(A7=3,"trzy tysiące ",IF(A7=4,"cztery tysiące ",IF(A7=5,"pięć tysięcy ",""))))))</f>
        <v>#REF!</v>
      </c>
      <c r="F7" t="e">
        <f>IF(A7=6,"sześć tysięcy ",IF(A7=7,"siedem tysięcy ",IF(A7=8,"osiem tysięcy ",IF(A7=9,"dziewięć tysięcy ",""))))</f>
        <v>#REF!</v>
      </c>
      <c r="G7" t="e">
        <f>IF(A7=0,"",IF(A7=1,"jedenaście tysięcy ",IF(A7=2,"dwanaście tysięcy ",IF(A7=3,"trzynaście tysięcy ",IF(A7=4,"czternaście tysięcy ",IF(A7=5,"piętnaście tysięcy ",""))))))</f>
        <v>#REF!</v>
      </c>
      <c r="H7" t="e">
        <f>IF(A7=6,"szesnaście tysięcy ",IF(A7=7,"siedemnaście tysięcy ",IF(A7=8,"osiemnaście tysięcy ",IF(A7=9,"dziewiętnaście tysięcy ",""))))</f>
        <v>#REF!</v>
      </c>
      <c r="J7" t="e">
        <f>IF(A6=1,IF(C7,G7,IF(D7,H7)),IF(C7,E7,IF(D7,F7,"")))</f>
        <v>#REF!</v>
      </c>
    </row>
    <row r="8" spans="1:10">
      <c r="A8" t="e">
        <f>INT(A$1/100)-10*A7-100*A6-1000*A5-10000*A4-100000*A3</f>
        <v>#REF!</v>
      </c>
      <c r="C8" t="e">
        <f t="shared" si="0"/>
        <v>#REF!</v>
      </c>
      <c r="D8" t="e">
        <f t="shared" si="1"/>
        <v>#REF!</v>
      </c>
      <c r="E8" t="e">
        <f>IF(A8=0,"",IF(A8=1,"sto ",IF(A8=2,"dwieście ",IF(A8=3,"trzysta ",IF(A8=4,"czterysta ",IF(A8=5,"pięćset ",""))))))</f>
        <v>#REF!</v>
      </c>
      <c r="F8" t="e">
        <f>IF(A8=6,"sześćset ",IF(A8=7,"siedemset ",IF(A8=8,"osiemset ",IF(A8=9,"dziewięćset ",""))))</f>
        <v>#REF!</v>
      </c>
      <c r="J8" t="e">
        <f>IF(C8,E8&amp;I8,IF(D8,F8&amp;I8,""))</f>
        <v>#REF!</v>
      </c>
    </row>
    <row r="9" spans="1:10">
      <c r="A9" t="e">
        <f>INT(A$1/10)-10*A8-100*A7-1000*A6-10000*A5-100000*A4-1000000*A3</f>
        <v>#REF!</v>
      </c>
      <c r="C9" t="e">
        <f t="shared" si="0"/>
        <v>#REF!</v>
      </c>
      <c r="D9" t="e">
        <f t="shared" si="1"/>
        <v>#REF!</v>
      </c>
      <c r="E9" t="e">
        <f>IF(A9=0,"",IF(A9=1,IF(A10=0,"dziesięć ",""),IF(A9=2,"dwadzieścia ",IF(A9=3,"trzydzieści ",IF(A9=4,"czterdzieści ",IF(A9=5,"pięćdziesiąt ",""))))))</f>
        <v>#REF!</v>
      </c>
      <c r="F9" t="e">
        <f>IF(A9=6,"sześćdziesiąt ",IF(A9=7,"siedemdziesiąt ",IF(A9=8,"osiemdziesiąt ",IF(A9=9,"dziewięćdziesiąt ",""))))</f>
        <v>#REF!</v>
      </c>
      <c r="J9" t="e">
        <f>IF(C9,E9&amp;I9,IF(D9,F9&amp;I9,""))</f>
        <v>#REF!</v>
      </c>
    </row>
    <row r="10" spans="1:10">
      <c r="A10" t="e">
        <f>INT(A$1)-10*A9-100*A8-1000*A7-10000*A6-100000*A5-1000000*A4-10000000*A3</f>
        <v>#REF!</v>
      </c>
      <c r="C10" t="e">
        <f t="shared" si="0"/>
        <v>#REF!</v>
      </c>
      <c r="D10" t="e">
        <f t="shared" si="1"/>
        <v>#REF!</v>
      </c>
      <c r="E10" t="e">
        <f>IF(A10=0,"",IF(A10=1,"jeden ",IF(A10=2,"dwa ",IF(A10=3,"trzy ",IF(A10=4,"cztery ",IF(A10=5,"pięć ",""))))))</f>
        <v>#REF!</v>
      </c>
      <c r="F10" t="e">
        <f>IF(A10=6,"sześć ",IF(A10=7,"siedem ",IF(A10=8,"osiem ",IF(A10=9,"dziewięć ",""))))</f>
        <v>#REF!</v>
      </c>
      <c r="G10" t="e">
        <f>IF(A10=0,"",IF(A10=1,"jedenaście ",IF(A10=2,"dwanaście ",IF(A10=3,"trzynaście ",IF(A10=4,"czternaście ",IF(A10=5,"piętnaście ",""))))))</f>
        <v>#REF!</v>
      </c>
      <c r="H10" t="e">
        <f>IF(A10=6,"szesnaście ",IF(A10=7,"siedemnaście ",IF(A10=8,"osiemnaście ",IF(A10=9,"dziewiętnaście ",""))))</f>
        <v>#REF!</v>
      </c>
      <c r="J10" t="e">
        <f>IF(A9=1,IF(C10,G10,IF(D10,H10)),IF(C10,E10,IF(D10,F10,"")))</f>
        <v>#REF!</v>
      </c>
    </row>
    <row r="11" spans="1:10">
      <c r="A11" t="e">
        <f>ROUND((A1-TRUNC(A1,0))*100,0)</f>
        <v>#REF!</v>
      </c>
      <c r="J11" t="e">
        <f>"zł "&amp;A11&amp;"/100"</f>
        <v>#REF!</v>
      </c>
    </row>
    <row r="12" spans="1:10">
      <c r="E12" t="s">
        <v>38</v>
      </c>
    </row>
    <row r="13" spans="1:10">
      <c r="A13" t="e">
        <f>TRUNC(A1,1)</f>
        <v>#REF!</v>
      </c>
      <c r="E13" t="e">
        <f>J3&amp;J4&amp;J5&amp;J6&amp;J7&amp;J8&amp;J9&amp;J10&amp;J11</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A2" sqref="A2"/>
    </sheetView>
  </sheetViews>
  <sheetFormatPr defaultRowHeight="15"/>
  <sheetData>
    <row r="1" spans="1:10">
      <c r="A1" s="24" t="e">
        <f>#REF!</f>
        <v>#REF!</v>
      </c>
      <c r="G1" t="s">
        <v>33</v>
      </c>
    </row>
    <row r="2" spans="1:10">
      <c r="C2" t="s">
        <v>34</v>
      </c>
      <c r="D2" t="s">
        <v>35</v>
      </c>
      <c r="E2" t="s">
        <v>34</v>
      </c>
      <c r="F2" t="s">
        <v>35</v>
      </c>
      <c r="G2" t="s">
        <v>34</v>
      </c>
      <c r="H2" t="s">
        <v>35</v>
      </c>
      <c r="I2" t="s">
        <v>36</v>
      </c>
      <c r="J2" t="s">
        <v>37</v>
      </c>
    </row>
    <row r="3" spans="1:10">
      <c r="A3" t="e">
        <f>INT(A$1/10000000)</f>
        <v>#REF!</v>
      </c>
      <c r="C3" t="e">
        <f>IF(AND(A3&gt;=0,A3&lt;=5),1,0)</f>
        <v>#REF!</v>
      </c>
      <c r="D3" t="e">
        <f>IF(AND(A3&gt;=6,A3&lt;=9),1,0)</f>
        <v>#REF!</v>
      </c>
      <c r="E3" t="e">
        <f>IF(A3=0,"",IF(A3=1,IF(A4=0,"dziesięć milionów ",""),IF(A3=2,"dwadzieścia ",IF(A3=3,"trzydzieści ",IF(A3=4,"czterdzieści ",IF(A3=5,"pięćdziesiąt ",""))))))</f>
        <v>#REF!</v>
      </c>
      <c r="F3" t="e">
        <f>IF(A3=6,"sześćdziesiąt ",IF(A3=7,"siedemdziesiąt ",IF(A3=8,"osiemdziesiąt ",IF(A3=9,"dziewięćdziesiąt ",""))))</f>
        <v>#REF!</v>
      </c>
      <c r="J3" t="e">
        <f>IF(C3,E3&amp;I3,IF(D3,F3&amp;I3,""))</f>
        <v>#REF!</v>
      </c>
    </row>
    <row r="4" spans="1:10">
      <c r="A4" t="e">
        <f>INT(A$1/1000000)-A3*10</f>
        <v>#REF!</v>
      </c>
      <c r="C4" t="e">
        <f t="shared" ref="C4:C10" si="0">IF(AND(A4&gt;=0,A4&lt;=5),1,0)</f>
        <v>#REF!</v>
      </c>
      <c r="D4" t="e">
        <f t="shared" ref="D4:D10" si="1">IF(AND(A4&gt;=6,A4&lt;=9),1,0)</f>
        <v>#REF!</v>
      </c>
      <c r="E4" t="e">
        <f>IF(A4=0,IF(AND(A3&lt;&gt;0,A3&lt;&gt;1),"milionów ",""),IF(A4=1,IF(A3=0,"jeden milion ","jeden milionów "),IF(A4=2,"dwa miliony ",IF(A4=3,"trzy miliony ",IF(A4=4,"cztery miliony ",IF(A4=5,"pięć milionów ",""))))))</f>
        <v>#REF!</v>
      </c>
      <c r="F4" t="e">
        <f>IF(A4=6,"sześć milionów ",IF(A4=7,"siedem milionów ",IF(A4=8,"osiem milionów ",IF(A4=9,"dziewięć milionów ",""))))</f>
        <v>#REF!</v>
      </c>
      <c r="G4" t="e">
        <f>IF(A4=0,"",IF(A4=1,"jedenaście milionów ",IF(A4=2,"dwanaście milionów ",IF(A4=3,"trzynaście milionów ",IF(A4=4,"czternaście milionów ",IF(A4=5,"piętnaście milionów ",""))))))</f>
        <v>#REF!</v>
      </c>
      <c r="H4" t="e">
        <f>IF(A4=6,"szesnaście milionów ",IF(A4=7,"siedemnaście milionów ",IF(A4=8,"osiemnaście milionów ",IF(A4=9,"dziewiętnaście milionów ",""))))</f>
        <v>#REF!</v>
      </c>
      <c r="J4" t="e">
        <f>IF(A3=1,IF(C4,G4,IF(D4,H4)),IF(C4,E4,IF(D4,F4,"")))</f>
        <v>#REF!</v>
      </c>
    </row>
    <row r="5" spans="1:10">
      <c r="A5" t="e">
        <f>INT(A$1/100000)-10*A4-100*A3</f>
        <v>#REF!</v>
      </c>
      <c r="C5" t="e">
        <f t="shared" si="0"/>
        <v>#REF!</v>
      </c>
      <c r="D5" t="e">
        <f t="shared" si="1"/>
        <v>#REF!</v>
      </c>
      <c r="E5" t="e">
        <f>IF(A5=0,"",IF(A5=1,"sto ",IF(A5=2,"dwieście ",IF(A5=3,"trzysta ",IF(A5=4,"czterysta ",IF(A5=5,"pięćset ",""))))))</f>
        <v>#REF!</v>
      </c>
      <c r="F5" t="e">
        <f>IF(A5=6,"sześćset ",IF(A5=7,"siedemset ",IF(A5=8,"osiemset ",IF(A5=9,"dziewięćset ",""))))</f>
        <v>#REF!</v>
      </c>
      <c r="J5" t="e">
        <f>IF(C5,E5&amp;I5,IF(D5,F5&amp;I5,""))</f>
        <v>#REF!</v>
      </c>
    </row>
    <row r="6" spans="1:10">
      <c r="A6" t="e">
        <f>INT(A$1/10000)-10*A5-100*A4-1000*A3</f>
        <v>#REF!</v>
      </c>
      <c r="C6" t="e">
        <f t="shared" si="0"/>
        <v>#REF!</v>
      </c>
      <c r="D6" t="e">
        <f t="shared" si="1"/>
        <v>#REF!</v>
      </c>
      <c r="E6" t="e">
        <f>IF(A6=0,"",IF(A6=1,IF(A7=0,"dziesięć tysięcy ",""),IF(A6=2,"dwadzieścia ",IF(A6=3,"trzydzieści ",IF(A6=4,"czterdzieści ",IF(A6=5,"pięćdziesiąt ",""))))))</f>
        <v>#REF!</v>
      </c>
      <c r="F6" t="e">
        <f>IF(A6=6,"sześćdziesiąt ",IF(A6=7,"siedemdziesiąt ",IF(A6=8,"osiemdziesiąt ",IF(A6=9,"dziewięćdziesiąt ",""))))</f>
        <v>#REF!</v>
      </c>
      <c r="J6" t="e">
        <f>IF(C6,E6&amp;I6,IF(D6,F6&amp;I6,""))</f>
        <v>#REF!</v>
      </c>
    </row>
    <row r="7" spans="1:10">
      <c r="A7" t="e">
        <f>INT(A$1/1000)-10*A6-100*A5-1000*A4-10000*A3</f>
        <v>#REF!</v>
      </c>
      <c r="C7" t="e">
        <f t="shared" si="0"/>
        <v>#REF!</v>
      </c>
      <c r="D7" t="e">
        <f t="shared" si="1"/>
        <v>#REF!</v>
      </c>
      <c r="E7" t="e">
        <f>IF(A7=0,IF(OR(AND(A6&lt;&gt;0,A6&lt;&gt;1),AND(A5&lt;&gt;0,A6=0)),"tysięcy ",""),IF(A7=1,IF(AND(A5=0,A6=0),"jeden tysiąc ","jeden tysięcy "),IF(A7=2,"dwa tysiące ",IF(A7=3,"trzy tysiące ",IF(A7=4,"cztery tysiące ",IF(A7=5,"pięć tysięcy ",""))))))</f>
        <v>#REF!</v>
      </c>
      <c r="F7" t="e">
        <f>IF(A7=6,"sześć tysięcy ",IF(A7=7,"siedem tysięcy ",IF(A7=8,"osiem tysięcy ",IF(A7=9,"dziewięć tysięcy ",""))))</f>
        <v>#REF!</v>
      </c>
      <c r="G7" t="e">
        <f>IF(A7=0,"",IF(A7=1,"jedenaście tysięcy ",IF(A7=2,"dwanaście tysięcy ",IF(A7=3,"trzynaście tysięcy ",IF(A7=4,"czternaście tysięcy ",IF(A7=5,"piętnaście tysięcy ",""))))))</f>
        <v>#REF!</v>
      </c>
      <c r="H7" t="e">
        <f>IF(A7=6,"szesnaście tysięcy ",IF(A7=7,"siedemnaście tysięcy ",IF(A7=8,"osiemnaście tysięcy ",IF(A7=9,"dziewiętnaście tysięcy ",""))))</f>
        <v>#REF!</v>
      </c>
      <c r="J7" t="e">
        <f>IF(A6=1,IF(C7,G7,IF(D7,H7)),IF(C7,E7,IF(D7,F7,"")))</f>
        <v>#REF!</v>
      </c>
    </row>
    <row r="8" spans="1:10">
      <c r="A8" t="e">
        <f>INT(A$1/100)-10*A7-100*A6-1000*A5-10000*A4-100000*A3</f>
        <v>#REF!</v>
      </c>
      <c r="C8" t="e">
        <f t="shared" si="0"/>
        <v>#REF!</v>
      </c>
      <c r="D8" t="e">
        <f t="shared" si="1"/>
        <v>#REF!</v>
      </c>
      <c r="E8" t="e">
        <f>IF(A8=0,"",IF(A8=1,"sto ",IF(A8=2,"dwieście ",IF(A8=3,"trzysta ",IF(A8=4,"czterysta ",IF(A8=5,"pięćset ",""))))))</f>
        <v>#REF!</v>
      </c>
      <c r="F8" t="e">
        <f>IF(A8=6,"sześćset ",IF(A8=7,"siedemset ",IF(A8=8,"osiemset ",IF(A8=9,"dziewięćset ",""))))</f>
        <v>#REF!</v>
      </c>
      <c r="J8" t="e">
        <f>IF(C8,E8&amp;I8,IF(D8,F8&amp;I8,""))</f>
        <v>#REF!</v>
      </c>
    </row>
    <row r="9" spans="1:10">
      <c r="A9" t="e">
        <f>INT(A$1/10)-10*A8-100*A7-1000*A6-10000*A5-100000*A4-1000000*A3</f>
        <v>#REF!</v>
      </c>
      <c r="C9" t="e">
        <f t="shared" si="0"/>
        <v>#REF!</v>
      </c>
      <c r="D9" t="e">
        <f t="shared" si="1"/>
        <v>#REF!</v>
      </c>
      <c r="E9" t="e">
        <f>IF(A9=0,"",IF(A9=1,IF(A10=0,"dziesięć ",""),IF(A9=2,"dwadzieścia ",IF(A9=3,"trzydzieści ",IF(A9=4,"czterdzieści ",IF(A9=5,"pięćdziesiąt ",""))))))</f>
        <v>#REF!</v>
      </c>
      <c r="F9" t="e">
        <f>IF(A9=6,"sześćdziesiąt ",IF(A9=7,"siedemdziesiąt ",IF(A9=8,"osiemdziesiąt ",IF(A9=9,"dziewięćdziesiąt ",""))))</f>
        <v>#REF!</v>
      </c>
      <c r="J9" t="e">
        <f>IF(C9,E9&amp;I9,IF(D9,F9&amp;I9,""))</f>
        <v>#REF!</v>
      </c>
    </row>
    <row r="10" spans="1:10">
      <c r="A10" t="e">
        <f>INT(A$1)-10*A9-100*A8-1000*A7-10000*A6-100000*A5-1000000*A4-10000000*A3</f>
        <v>#REF!</v>
      </c>
      <c r="C10" t="e">
        <f t="shared" si="0"/>
        <v>#REF!</v>
      </c>
      <c r="D10" t="e">
        <f t="shared" si="1"/>
        <v>#REF!</v>
      </c>
      <c r="E10" t="e">
        <f>IF(A10=0,"",IF(A10=1,"jeden ",IF(A10=2,"dwa ",IF(A10=3,"trzy ",IF(A10=4,"cztery ",IF(A10=5,"pięć ",""))))))</f>
        <v>#REF!</v>
      </c>
      <c r="F10" t="e">
        <f>IF(A10=6,"sześć ",IF(A10=7,"siedem ",IF(A10=8,"osiem ",IF(A10=9,"dziewięć ",""))))</f>
        <v>#REF!</v>
      </c>
      <c r="G10" t="e">
        <f>IF(A10=0,"",IF(A10=1,"jedenaście ",IF(A10=2,"dwanaście ",IF(A10=3,"trzynaście ",IF(A10=4,"czternaście ",IF(A10=5,"piętnaście ",""))))))</f>
        <v>#REF!</v>
      </c>
      <c r="H10" t="e">
        <f>IF(A10=6,"szesnaście ",IF(A10=7,"siedemnaście ",IF(A10=8,"osiemnaście ",IF(A10=9,"dziewiętnaście ",""))))</f>
        <v>#REF!</v>
      </c>
      <c r="J10" t="e">
        <f>IF(A9=1,IF(C10,G10,IF(D10,H10)),IF(C10,E10,IF(D10,F10,"")))</f>
        <v>#REF!</v>
      </c>
    </row>
    <row r="11" spans="1:10">
      <c r="A11" t="e">
        <f>ROUND((A1-TRUNC(A1,0))*100,0)</f>
        <v>#REF!</v>
      </c>
      <c r="J11" t="e">
        <f>"zł "&amp;A11&amp;"/100"</f>
        <v>#REF!</v>
      </c>
    </row>
    <row r="12" spans="1:10">
      <c r="E12" t="s">
        <v>38</v>
      </c>
    </row>
    <row r="13" spans="1:10">
      <c r="A13" t="e">
        <f>TRUNC(A1,1)</f>
        <v>#REF!</v>
      </c>
      <c r="E13" t="e">
        <f>J3&amp;J4&amp;J5&amp;J6&amp;J7&amp;J8&amp;J9&amp;J10&amp;J11</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umowa-autor suplementu</vt:lpstr>
      <vt:lpstr>Arkusz6</vt:lpstr>
      <vt:lpstr>Arkusz7</vt:lpstr>
      <vt:lpstr>Arkusz12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Korpal</dc:creator>
  <cp:lastModifiedBy>Małgorzata Staśkiel</cp:lastModifiedBy>
  <cp:lastPrinted>2018-03-28T11:21:07Z</cp:lastPrinted>
  <dcterms:created xsi:type="dcterms:W3CDTF">2017-07-24T08:13:23Z</dcterms:created>
  <dcterms:modified xsi:type="dcterms:W3CDTF">2018-04-17T11:10:54Z</dcterms:modified>
</cp:coreProperties>
</file>